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65" activeTab="0"/>
  </bookViews>
  <sheets>
    <sheet name="remonti_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Briežkalna</author>
    <author>vineta.briezkalna</author>
  </authors>
  <commentList>
    <comment ref="S80" authorId="0">
      <text>
        <r>
          <rPr>
            <b/>
            <sz val="9"/>
            <color indexed="8"/>
            <rFont val="Tahoma"/>
            <family val="2"/>
          </rPr>
          <t>Vineta Briežkalna:</t>
        </r>
        <r>
          <rPr>
            <sz val="9"/>
            <color indexed="8"/>
            <rFont val="Tahoma"/>
            <family val="2"/>
          </rPr>
          <t xml:space="preserve">
2018.g. 2926.16</t>
        </r>
        <r>
          <rPr>
            <sz val="11"/>
            <color rgb="FF000000"/>
            <rFont val="Calibri"/>
            <family val="2"/>
          </rPr>
          <t/>
        </r>
      </text>
    </comment>
    <comment ref="S128" authorId="1">
      <text>
        <r>
          <rPr>
            <b/>
            <sz val="8"/>
            <color indexed="8"/>
            <rFont val="Tahoma"/>
            <family val="2"/>
          </rPr>
          <t>vineta.briezkalna:</t>
        </r>
        <r>
          <rPr>
            <sz val="8"/>
            <color indexed="8"/>
            <rFont val="Tahoma"/>
            <family val="2"/>
          </rPr>
          <t xml:space="preserve">
bez PVN</t>
        </r>
        <r>
          <rPr>
            <sz val="11"/>
            <color rgb="FF000000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<sst xmlns="http://schemas.openxmlformats.org/spreadsheetml/2006/main" count="229" uniqueCount="78">
  <si>
    <t>Pielikums Nr.6</t>
  </si>
  <si>
    <t>Ogres novada pašvaldības</t>
  </si>
  <si>
    <t>23.01.2020. Saistošajiem noteikumiem Nr.1/2020</t>
  </si>
  <si>
    <t xml:space="preserve">PA"Ogres komunikācijas" remontu, rekonstrukciju </t>
  </si>
  <si>
    <t>un renovāciju darbu plāns 2020.gadā.</t>
  </si>
  <si>
    <t>PLĀNOTIE REMONTDARBI</t>
  </si>
  <si>
    <t>ŪDENSAPGĀDE</t>
  </si>
  <si>
    <t>Nr.</t>
  </si>
  <si>
    <t>Veicamie darbi</t>
  </si>
  <si>
    <t>Plānotais darbu izpildes mēn.</t>
  </si>
  <si>
    <t>Faktiskais darbu izpildes mēnesis</t>
  </si>
  <si>
    <t>Darbu izpildītājs</t>
  </si>
  <si>
    <t>Plānotā summa bez PVN , EUR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</si>
  <si>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</si>
  <si>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</si>
  <si>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</si>
  <si>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</si>
  <si>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</si>
  <si>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</si>
  <si>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</si>
  <si>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</si>
  <si>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</si>
  <si>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</si>
  <si>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</si>
  <si>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</si>
  <si>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Faktiski izpildītie darbi uz 01.08.2018., EUR</t>
  </si>
  <si>
    <t>Atlikusī summa darbu veikšanai līdz gada beigām, EUR</t>
  </si>
  <si>
    <t>Avārijas situāciju novēršanas remonti Ogres pilsētā, Ogresgalā - Kārļos un Ciemupē</t>
  </si>
  <si>
    <t>I - XII</t>
  </si>
  <si>
    <t>Atdzelžošanas stacijas  Apiņu 5, Ogrē filtru atjaunošana, vecās krāsas noņemšana, pārklāšana ar protkondensāta krāsu</t>
  </si>
  <si>
    <t>KOPĀ</t>
  </si>
  <si>
    <t>KANALIZĀCIJA</t>
  </si>
  <si>
    <t>REMONTI PAR OGRES NOVADA DOMES BUDŽETA LĪDZEKĻIEM</t>
  </si>
  <si>
    <t>Plānotā summa ar PVN , EUR</t>
  </si>
  <si>
    <t>Faktiski izpildītie darbi uz 01.07.2018., EUR</t>
  </si>
  <si>
    <t>Remontdarbi sociālās mājās</t>
  </si>
  <si>
    <t>Dušas telpu un gaiteņa remonti Indrānu 14</t>
  </si>
  <si>
    <t>Koplietošanas telpu gaismekļu nomaiņa Mālkalnes 34</t>
  </si>
  <si>
    <t>Pašvaldības dzīvokļu remonts</t>
  </si>
  <si>
    <t>Dzīvokļu atbrīvošana no mēbelēm, sadzīves priekšmetiem un atkritumiem Lībiešu 12-1; Smilšu 1-8; Smilšu 2-2; Vārnudzrirnavas 15</t>
  </si>
  <si>
    <t>Iekšējās apdares remonts Zaķu iela 2 - 12</t>
  </si>
  <si>
    <t>Vannas istabas iztrūkstošo flīžu montāža un dušakabīnes uzstādīšana Liepas 5 dz.2</t>
  </si>
  <si>
    <t>Dzīvokļa kosmētiskais, elektroinstalācijas un sanitāro mezglu remonts Mālkalnes pr.29 - 50</t>
  </si>
  <si>
    <t>Dzīvokļa Meža pr.3 - 6 virtuves plīts un sildmūra remonts/pārmūrēšana</t>
  </si>
  <si>
    <t>Dzīvokļa kosmētiskais, elektroinstalācijas un sanitāro mezglu remonts Tīnūžu ielā 9 - 61</t>
  </si>
  <si>
    <t>Summa iepriekš neparedzētām adresēm</t>
  </si>
  <si>
    <t>Remontdarbi peldbaseinā Neptūns</t>
  </si>
  <si>
    <t>Ventilācijas ierīkošana lifta mašīntelpā</t>
  </si>
  <si>
    <t>Ēkas pasažieru lifta rekonstrukcija</t>
  </si>
  <si>
    <t>Garderobes skapīšu maiņa</t>
  </si>
  <si>
    <t>Baseina piekļuves sistēma</t>
  </si>
  <si>
    <t>Karšu norēķinu sistēma, termināls</t>
  </si>
  <si>
    <t xml:space="preserve">Baseina flīžu nomaiņa un hidroizolācija 50 m2 </t>
  </si>
  <si>
    <t xml:space="preserve">PLĀNOTIE REKONSTRUKCIJAS </t>
  </si>
  <si>
    <t>UN RENOVĀCIJAS DARBI</t>
  </si>
  <si>
    <t>Bezeļļas gaisa kompresora nomaiņa ŪAS Apiņu iela 5 (Atlas Coper SF-6  5.5kW, 460l/min, 10bar)</t>
  </si>
  <si>
    <t xml:space="preserve">Programmas SCADA pieslēgšana Ciemupes ŪAS </t>
  </si>
  <si>
    <t xml:space="preserve">Programmas SCADA pieslēgšana Ogresgala ŪAS </t>
  </si>
  <si>
    <t>Vadības bloku nomaiņa, gaisa padeves un atgaisošanas sistēmas pārbūve Ciemupes UAS</t>
  </si>
  <si>
    <t>Ugunsdzēsības rezervuāra (pie ēkas Liepu ielā 4) renovācija</t>
  </si>
  <si>
    <t>Ūdensvada rekonstrukcija Melleņu ielā ( Melleņu ielai 20 līdz hidrantu akai UH 245)</t>
  </si>
  <si>
    <t>Daugavpils 18 vecā UAS urbuma tamponāža</t>
  </si>
  <si>
    <t>Ūdensvada rekonstrukcija Zilokalnu 16 līdz akai Jaunogres vidusskolas stadionā.</t>
  </si>
  <si>
    <t>Cietās frakcijas drupinātāja iegāde un uzstādīšana  Čiekuru KSS un Draudzības KSS</t>
  </si>
  <si>
    <t xml:space="preserve">Darba ratu nomaiņa Druvas ielas KSS </t>
  </si>
  <si>
    <t>Dīzeļģeneratora iegāde un uzstādīšana Ausekļa KSS</t>
  </si>
  <si>
    <t>Kanalizācijas atzara izbūve Čakstes pr. un Indrānu ielā.</t>
  </si>
  <si>
    <t>HD mašīnas izliešanas lauka renovācija (NAI Doles 1a)</t>
  </si>
  <si>
    <t>Ogres novada pašvaldības aģentūras "Ogres komunikācijas" direktora p.i.                                                         A.Robežnieks</t>
  </si>
  <si>
    <t>SAIMNIECĪBAS NODAĻA</t>
  </si>
  <si>
    <t>Automobiļu boksu un tehnisko telpu remonts</t>
  </si>
  <si>
    <t>Automobiļu boksu logu un durvju maiņa</t>
  </si>
  <si>
    <t>Teritorija seguma remonts</t>
  </si>
  <si>
    <t>REKONSTRUKCIJAS UN RENOVĀCIJAS DARBI PAR OGRES NOVADA DOMES BUDŽETA LĪDZEKĻIEM</t>
  </si>
  <si>
    <t>Plānotā summa, EUR</t>
  </si>
  <si>
    <t>Faktiski izpildītie darbi uz 01.10.2016., EUR</t>
  </si>
  <si>
    <t>darbi tiks iekļauti budžeta grozījumos</t>
  </si>
  <si>
    <t>Sagatvoja: Budžeta ekonomiste V.Briežkalna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</si>
</sst>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9" fillId="0" borderId="12" xfId="0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 wrapText="1"/>
    </xf>
    <xf numFmtId="3" fontId="49" fillId="0" borderId="11" xfId="0" applyNumberFormat="1" applyFont="1" applyFill="1" applyBorder="1" applyAlignment="1">
      <alignment wrapText="1"/>
    </xf>
    <xf numFmtId="4" fontId="49" fillId="0" borderId="11" xfId="0" applyNumberFormat="1" applyFont="1" applyFill="1" applyBorder="1" applyAlignment="1">
      <alignment horizontal="center" wrapText="1"/>
    </xf>
    <xf numFmtId="4" fontId="49" fillId="0" borderId="11" xfId="0" applyNumberFormat="1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3" fontId="54" fillId="0" borderId="11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3" fontId="54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4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3" fontId="56" fillId="0" borderId="12" xfId="0" applyNumberFormat="1" applyFont="1" applyFill="1" applyBorder="1" applyAlignment="1">
      <alignment wrapText="1"/>
    </xf>
    <xf numFmtId="3" fontId="49" fillId="0" borderId="12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3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center"/>
    </xf>
    <xf numFmtId="3" fontId="49" fillId="0" borderId="13" xfId="0" applyNumberFormat="1" applyFont="1" applyFill="1" applyBorder="1" applyAlignment="1">
      <alignment/>
    </xf>
    <xf numFmtId="4" fontId="49" fillId="0" borderId="13" xfId="0" applyNumberFormat="1" applyFont="1" applyFill="1" applyBorder="1" applyAlignment="1">
      <alignment/>
    </xf>
    <xf numFmtId="164" fontId="56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center"/>
    </xf>
    <xf numFmtId="3" fontId="56" fillId="0" borderId="11" xfId="0" applyNumberFormat="1" applyFont="1" applyFill="1" applyBorder="1" applyAlignment="1">
      <alignment/>
    </xf>
    <xf numFmtId="4" fontId="56" fillId="0" borderId="11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164" fontId="49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wrapText="1"/>
    </xf>
    <xf numFmtId="3" fontId="54" fillId="0" borderId="11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49" fillId="0" borderId="12" xfId="0" applyFont="1" applyFill="1" applyBorder="1" applyAlignment="1">
      <alignment/>
    </xf>
    <xf numFmtId="0" fontId="49" fillId="0" borderId="12" xfId="0" applyFont="1" applyFill="1" applyBorder="1" applyAlignment="1">
      <alignment horizontal="right" wrapText="1"/>
    </xf>
    <xf numFmtId="0" fontId="49" fillId="0" borderId="12" xfId="0" applyFont="1" applyFill="1" applyBorder="1" applyAlignment="1">
      <alignment wrapText="1"/>
    </xf>
    <xf numFmtId="3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55" fillId="0" borderId="12" xfId="0" applyFont="1" applyFill="1" applyBorder="1" applyAlignment="1">
      <alignment wrapText="1"/>
    </xf>
    <xf numFmtId="4" fontId="49" fillId="0" borderId="0" xfId="0" applyNumberFormat="1" applyFont="1" applyFill="1" applyAlignment="1">
      <alignment/>
    </xf>
    <xf numFmtId="3" fontId="54" fillId="0" borderId="11" xfId="0" applyNumberFormat="1" applyFont="1" applyFill="1" applyBorder="1" applyAlignment="1">
      <alignment wrapText="1"/>
    </xf>
    <xf numFmtId="4" fontId="54" fillId="0" borderId="11" xfId="0" applyNumberFormat="1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3" fontId="49" fillId="0" borderId="11" xfId="0" applyNumberFormat="1" applyFont="1" applyFill="1" applyBorder="1" applyAlignment="1">
      <alignment/>
    </xf>
    <xf numFmtId="3" fontId="49" fillId="0" borderId="0" xfId="0" applyNumberFormat="1" applyFont="1" applyFill="1" applyAlignment="1">
      <alignment wrapText="1"/>
    </xf>
    <xf numFmtId="3" fontId="54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center" wrapText="1"/>
    </xf>
    <xf numFmtId="4" fontId="49" fillId="0" borderId="0" xfId="0" applyNumberFormat="1" applyFont="1" applyFill="1" applyAlignment="1">
      <alignment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3" fontId="58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.8515625" style="1" customWidth="1"/>
    <col min="2" max="2" width="44.57421875" style="1" customWidth="1"/>
    <col min="3" max="3" width="9.8515625" style="2" customWidth="1"/>
    <col min="4" max="4" width="10.140625" style="2" hidden="1" customWidth="1"/>
    <col min="5" max="5" width="9.7109375" style="2" hidden="1" customWidth="1"/>
    <col min="6" max="6" width="11.57421875" style="3" customWidth="1"/>
    <col min="7" max="16" width="7.421875" style="1" hidden="1" customWidth="1"/>
    <col min="17" max="17" width="6.8515625" style="1" hidden="1" customWidth="1"/>
    <col min="18" max="18" width="5.8515625" style="1" hidden="1" customWidth="1"/>
    <col min="19" max="19" width="13.8515625" style="4" hidden="1" customWidth="1"/>
    <col min="20" max="20" width="14.00390625" style="4" hidden="1" customWidth="1"/>
    <col min="21" max="21" width="9.140625" style="1" customWidth="1"/>
    <col min="22" max="16384" width="9.140625" style="1" customWidth="1"/>
  </cols>
  <sheetData>
    <row r="1" ht="15" hidden="1"/>
    <row r="2" ht="15.75">
      <c r="F2" s="5" t="s">
        <v>0</v>
      </c>
    </row>
    <row r="3" ht="15.75">
      <c r="F3" s="5" t="s">
        <v>1</v>
      </c>
    </row>
    <row r="4" ht="15.75">
      <c r="F4" s="5" t="s">
        <v>2</v>
      </c>
    </row>
    <row r="5" ht="15.75">
      <c r="F5" s="5"/>
    </row>
    <row r="6" spans="1:20" ht="18.75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8.75">
      <c r="A7" s="83" t="s">
        <v>4</v>
      </c>
      <c r="B7" s="83"/>
      <c r="C7" s="83"/>
      <c r="D7" s="83"/>
      <c r="E7" s="83"/>
      <c r="F7" s="8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ht="15"/>
    <row r="11" ht="15">
      <c r="A11" s="9" t="s">
        <v>6</v>
      </c>
    </row>
    <row r="12" spans="1:20" ht="34.5" customHeight="1" thickBo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1" t="s">
        <v>12</v>
      </c>
      <c r="G12" s="10" t="s">
        <v>13</v>
      </c>
      <c r="H12" s="10" t="s">
        <v>14</v>
      </c>
      <c r="I12" s="10" t="s">
        <v>15</v>
      </c>
      <c r="J12" s="10" t="s">
        <v>16</v>
      </c>
      <c r="K12" s="10" t="s">
        <v>17</v>
      </c>
      <c r="L12" s="10" t="s">
        <v>18</v>
      </c>
      <c r="M12" s="10" t="s">
        <v>19</v>
      </c>
      <c r="N12" s="10" t="s">
        <v>20</v>
      </c>
      <c r="O12" s="10" t="s">
        <v>21</v>
      </c>
      <c r="P12" s="10" t="s">
        <v>22</v>
      </c>
      <c r="Q12" s="10" t="s">
        <v>23</v>
      </c>
      <c r="R12" s="10" t="s">
        <v>24</v>
      </c>
      <c r="S12" s="12" t="s">
        <v>25</v>
      </c>
      <c r="T12" s="12" t="s">
        <v>26</v>
      </c>
    </row>
    <row r="13" spans="1:20" ht="23.25" thickTop="1">
      <c r="A13" s="13">
        <v>1</v>
      </c>
      <c r="B13" s="14" t="s">
        <v>27</v>
      </c>
      <c r="C13" s="15" t="s">
        <v>28</v>
      </c>
      <c r="D13" s="15"/>
      <c r="E13" s="15"/>
      <c r="F13" s="16">
        <f>SUM(G13:R13)</f>
        <v>2800</v>
      </c>
      <c r="G13" s="16">
        <v>233</v>
      </c>
      <c r="H13" s="16">
        <v>233</v>
      </c>
      <c r="I13" s="16">
        <v>233</v>
      </c>
      <c r="J13" s="16">
        <v>233</v>
      </c>
      <c r="K13" s="16">
        <v>233</v>
      </c>
      <c r="L13" s="16">
        <v>233</v>
      </c>
      <c r="M13" s="16">
        <v>233</v>
      </c>
      <c r="N13" s="16">
        <v>233</v>
      </c>
      <c r="O13" s="16">
        <v>233</v>
      </c>
      <c r="P13" s="16">
        <v>233</v>
      </c>
      <c r="Q13" s="16">
        <v>233</v>
      </c>
      <c r="R13" s="16">
        <v>237</v>
      </c>
      <c r="S13" s="17"/>
      <c r="T13" s="17"/>
    </row>
    <row r="14" spans="1:20" s="22" customFormat="1" ht="33.75">
      <c r="A14" s="14">
        <v>2</v>
      </c>
      <c r="B14" s="14" t="s">
        <v>29</v>
      </c>
      <c r="C14" s="18" t="s">
        <v>14</v>
      </c>
      <c r="D14" s="18"/>
      <c r="E14" s="18"/>
      <c r="F14" s="19">
        <f>SUM(G14:R14)</f>
        <v>6000</v>
      </c>
      <c r="G14" s="19"/>
      <c r="H14" s="19">
        <v>6000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1"/>
    </row>
    <row r="15" spans="1:20" s="22" customFormat="1" ht="11.25" hidden="1">
      <c r="A15" s="14"/>
      <c r="B15" s="14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21"/>
    </row>
    <row r="16" spans="1:20" s="27" customFormat="1" ht="10.5">
      <c r="A16" s="23"/>
      <c r="B16" s="23" t="s">
        <v>30</v>
      </c>
      <c r="C16" s="24"/>
      <c r="D16" s="24"/>
      <c r="E16" s="24"/>
      <c r="F16" s="25">
        <f aca="true" t="shared" si="0" ref="F16:R16">SUM(F13:F14)</f>
        <v>8800</v>
      </c>
      <c r="G16" s="23">
        <f t="shared" si="0"/>
        <v>233</v>
      </c>
      <c r="H16" s="23">
        <f t="shared" si="0"/>
        <v>6233</v>
      </c>
      <c r="I16" s="23">
        <f t="shared" si="0"/>
        <v>233</v>
      </c>
      <c r="J16" s="23">
        <f t="shared" si="0"/>
        <v>233</v>
      </c>
      <c r="K16" s="23">
        <f t="shared" si="0"/>
        <v>233</v>
      </c>
      <c r="L16" s="23">
        <f t="shared" si="0"/>
        <v>233</v>
      </c>
      <c r="M16" s="23">
        <f t="shared" si="0"/>
        <v>233</v>
      </c>
      <c r="N16" s="23">
        <f t="shared" si="0"/>
        <v>233</v>
      </c>
      <c r="O16" s="23">
        <f t="shared" si="0"/>
        <v>233</v>
      </c>
      <c r="P16" s="23">
        <f t="shared" si="0"/>
        <v>233</v>
      </c>
      <c r="Q16" s="23">
        <f t="shared" si="0"/>
        <v>233</v>
      </c>
      <c r="R16" s="23">
        <f t="shared" si="0"/>
        <v>237</v>
      </c>
      <c r="S16" s="26">
        <f>SUM(S13:S15)</f>
        <v>0</v>
      </c>
      <c r="T16" s="26">
        <f>F16-S16</f>
        <v>8800</v>
      </c>
    </row>
    <row r="17" spans="3:20" s="27" customFormat="1" ht="10.5">
      <c r="C17" s="28"/>
      <c r="D17" s="28"/>
      <c r="E17" s="28"/>
      <c r="F17" s="29"/>
      <c r="S17" s="30"/>
      <c r="T17" s="30"/>
    </row>
    <row r="18" spans="3:20" s="27" customFormat="1" ht="10.5">
      <c r="C18" s="28"/>
      <c r="D18" s="28"/>
      <c r="E18" s="28"/>
      <c r="F18" s="29"/>
      <c r="S18" s="30"/>
      <c r="T18" s="30"/>
    </row>
    <row r="19" spans="3:20" s="27" customFormat="1" ht="10.5">
      <c r="C19" s="28"/>
      <c r="D19" s="28"/>
      <c r="E19" s="28"/>
      <c r="F19" s="29"/>
      <c r="S19" s="30"/>
      <c r="T19" s="30"/>
    </row>
    <row r="20" spans="1:20" s="27" customFormat="1" ht="14.25">
      <c r="A20" s="9" t="s">
        <v>31</v>
      </c>
      <c r="C20" s="28"/>
      <c r="D20" s="28"/>
      <c r="E20" s="28"/>
      <c r="F20" s="29"/>
      <c r="S20" s="30"/>
      <c r="T20" s="30"/>
    </row>
    <row r="21" spans="1:20" ht="36.75" customHeight="1" thickBot="1">
      <c r="A21" s="10" t="s">
        <v>7</v>
      </c>
      <c r="B21" s="10" t="s">
        <v>8</v>
      </c>
      <c r="C21" s="10" t="s">
        <v>9</v>
      </c>
      <c r="D21" s="10" t="s">
        <v>10</v>
      </c>
      <c r="E21" s="10" t="s">
        <v>11</v>
      </c>
      <c r="F21" s="11" t="s">
        <v>12</v>
      </c>
      <c r="G21" s="10" t="s">
        <v>13</v>
      </c>
      <c r="H21" s="10" t="s">
        <v>14</v>
      </c>
      <c r="I21" s="10" t="s">
        <v>15</v>
      </c>
      <c r="J21" s="10" t="s">
        <v>16</v>
      </c>
      <c r="K21" s="10" t="s">
        <v>17</v>
      </c>
      <c r="L21" s="10" t="s">
        <v>18</v>
      </c>
      <c r="M21" s="10" t="s">
        <v>19</v>
      </c>
      <c r="N21" s="10" t="s">
        <v>20</v>
      </c>
      <c r="O21" s="10" t="s">
        <v>21</v>
      </c>
      <c r="P21" s="10" t="s">
        <v>22</v>
      </c>
      <c r="Q21" s="10" t="s">
        <v>23</v>
      </c>
      <c r="R21" s="10" t="s">
        <v>24</v>
      </c>
      <c r="S21" s="12" t="s">
        <v>25</v>
      </c>
      <c r="T21" s="12" t="s">
        <v>26</v>
      </c>
    </row>
    <row r="22" spans="1:20" s="22" customFormat="1" ht="23.25" thickTop="1">
      <c r="A22" s="14">
        <v>1</v>
      </c>
      <c r="B22" s="14" t="s">
        <v>27</v>
      </c>
      <c r="C22" s="15" t="s">
        <v>28</v>
      </c>
      <c r="D22" s="18"/>
      <c r="E22" s="15"/>
      <c r="F22" s="19">
        <f>SUM(G22:R22)</f>
        <v>5000</v>
      </c>
      <c r="G22" s="19">
        <v>417</v>
      </c>
      <c r="H22" s="19">
        <v>417</v>
      </c>
      <c r="I22" s="19">
        <v>417</v>
      </c>
      <c r="J22" s="19">
        <v>417</v>
      </c>
      <c r="K22" s="19">
        <v>417</v>
      </c>
      <c r="L22" s="19">
        <v>417</v>
      </c>
      <c r="M22" s="19">
        <v>417</v>
      </c>
      <c r="N22" s="19">
        <v>417</v>
      </c>
      <c r="O22" s="19">
        <v>417</v>
      </c>
      <c r="P22" s="19">
        <v>417</v>
      </c>
      <c r="Q22" s="19">
        <v>417</v>
      </c>
      <c r="R22" s="19">
        <v>413</v>
      </c>
      <c r="S22" s="31"/>
      <c r="T22" s="21"/>
    </row>
    <row r="23" spans="1:20" s="22" customFormat="1" ht="11.25" hidden="1">
      <c r="A23" s="14">
        <v>2</v>
      </c>
      <c r="B23" s="14"/>
      <c r="C23" s="32" t="s">
        <v>17</v>
      </c>
      <c r="D23" s="32"/>
      <c r="E23" s="33"/>
      <c r="F23" s="19">
        <f>SUM(G23:R23)</f>
        <v>0</v>
      </c>
      <c r="G23" s="34"/>
      <c r="H23" s="35"/>
      <c r="I23" s="34"/>
      <c r="J23" s="34"/>
      <c r="K23" s="35"/>
      <c r="L23" s="35"/>
      <c r="M23" s="35"/>
      <c r="N23" s="34"/>
      <c r="O23" s="34"/>
      <c r="P23" s="34"/>
      <c r="Q23" s="34"/>
      <c r="R23" s="34"/>
      <c r="S23" s="21"/>
      <c r="T23" s="21"/>
    </row>
    <row r="24" spans="1:20" s="22" customFormat="1" ht="11.25" customHeight="1" hidden="1">
      <c r="A24" s="14">
        <v>3</v>
      </c>
      <c r="B24" s="14"/>
      <c r="C24" s="32" t="s">
        <v>16</v>
      </c>
      <c r="D24" s="32"/>
      <c r="E24" s="33"/>
      <c r="F24" s="19">
        <f>SUM(G24:R24)</f>
        <v>0</v>
      </c>
      <c r="G24" s="34"/>
      <c r="H24" s="35"/>
      <c r="I24" s="34"/>
      <c r="J24" s="35"/>
      <c r="K24" s="35"/>
      <c r="L24" s="35"/>
      <c r="M24" s="35"/>
      <c r="N24" s="34"/>
      <c r="O24" s="34"/>
      <c r="P24" s="34"/>
      <c r="Q24" s="34"/>
      <c r="R24" s="34"/>
      <c r="S24" s="21"/>
      <c r="T24" s="21"/>
    </row>
    <row r="25" spans="1:20" s="22" customFormat="1" ht="11.25" customHeight="1" hidden="1">
      <c r="A25" s="14">
        <v>3</v>
      </c>
      <c r="B25" s="14"/>
      <c r="C25" s="32" t="s">
        <v>17</v>
      </c>
      <c r="D25" s="32"/>
      <c r="E25" s="33"/>
      <c r="F25" s="19">
        <f>SUM(G25:R25)</f>
        <v>0</v>
      </c>
      <c r="G25" s="34"/>
      <c r="H25" s="35"/>
      <c r="I25" s="34"/>
      <c r="J25" s="34"/>
      <c r="K25" s="35"/>
      <c r="L25" s="35"/>
      <c r="M25" s="35"/>
      <c r="N25" s="34"/>
      <c r="O25" s="34"/>
      <c r="P25" s="34"/>
      <c r="Q25" s="34"/>
      <c r="R25" s="34"/>
      <c r="S25" s="21"/>
      <c r="T25" s="21"/>
    </row>
    <row r="26" spans="1:20" s="22" customFormat="1" ht="11.25" customHeight="1" hidden="1">
      <c r="A26" s="14">
        <v>5</v>
      </c>
      <c r="B26" s="14"/>
      <c r="C26" s="32" t="s">
        <v>17</v>
      </c>
      <c r="D26" s="32"/>
      <c r="E26" s="33"/>
      <c r="F26" s="19">
        <f>SUM(G26:R26)</f>
        <v>0</v>
      </c>
      <c r="G26" s="34"/>
      <c r="H26" s="35"/>
      <c r="I26" s="34"/>
      <c r="J26" s="34"/>
      <c r="K26" s="35"/>
      <c r="L26" s="35"/>
      <c r="M26" s="35"/>
      <c r="N26" s="34"/>
      <c r="O26" s="34"/>
      <c r="P26" s="34"/>
      <c r="Q26" s="34"/>
      <c r="R26" s="34"/>
      <c r="S26" s="21"/>
      <c r="T26" s="21"/>
    </row>
    <row r="27" spans="1:20" s="22" customFormat="1" ht="11.25" customHeight="1" hidden="1">
      <c r="A27" s="14"/>
      <c r="B27" s="14"/>
      <c r="C27" s="32"/>
      <c r="D27" s="32"/>
      <c r="E27" s="33"/>
      <c r="F27" s="19"/>
      <c r="G27" s="34"/>
      <c r="H27" s="35"/>
      <c r="I27" s="34"/>
      <c r="J27" s="34"/>
      <c r="K27" s="35"/>
      <c r="L27" s="35"/>
      <c r="M27" s="35"/>
      <c r="N27" s="34"/>
      <c r="O27" s="34"/>
      <c r="P27" s="34"/>
      <c r="Q27" s="34"/>
      <c r="R27" s="34"/>
      <c r="S27" s="21"/>
      <c r="T27" s="21"/>
    </row>
    <row r="28" spans="1:20" s="22" customFormat="1" ht="11.25" customHeight="1" hidden="1">
      <c r="A28" s="14"/>
      <c r="B28" s="14"/>
      <c r="C28" s="32"/>
      <c r="D28" s="32"/>
      <c r="E28" s="33"/>
      <c r="F28" s="19"/>
      <c r="G28" s="34"/>
      <c r="H28" s="35"/>
      <c r="I28" s="34"/>
      <c r="J28" s="34"/>
      <c r="K28" s="35"/>
      <c r="L28" s="35"/>
      <c r="M28" s="35"/>
      <c r="N28" s="34"/>
      <c r="O28" s="34"/>
      <c r="P28" s="34"/>
      <c r="Q28" s="34"/>
      <c r="R28" s="34"/>
      <c r="S28" s="21"/>
      <c r="T28" s="21"/>
    </row>
    <row r="29" spans="1:20" s="27" customFormat="1" ht="10.5">
      <c r="A29" s="23"/>
      <c r="B29" s="23" t="s">
        <v>30</v>
      </c>
      <c r="C29" s="24"/>
      <c r="D29" s="24"/>
      <c r="E29" s="24"/>
      <c r="F29" s="25">
        <f aca="true" t="shared" si="1" ref="F29:R29">SUM(F22:F28)</f>
        <v>5000</v>
      </c>
      <c r="G29" s="25">
        <f t="shared" si="1"/>
        <v>417</v>
      </c>
      <c r="H29" s="25">
        <f t="shared" si="1"/>
        <v>417</v>
      </c>
      <c r="I29" s="25">
        <f t="shared" si="1"/>
        <v>417</v>
      </c>
      <c r="J29" s="25">
        <f t="shared" si="1"/>
        <v>417</v>
      </c>
      <c r="K29" s="25">
        <f t="shared" si="1"/>
        <v>417</v>
      </c>
      <c r="L29" s="25">
        <f t="shared" si="1"/>
        <v>417</v>
      </c>
      <c r="M29" s="25">
        <f t="shared" si="1"/>
        <v>417</v>
      </c>
      <c r="N29" s="25">
        <f t="shared" si="1"/>
        <v>417</v>
      </c>
      <c r="O29" s="25">
        <f t="shared" si="1"/>
        <v>417</v>
      </c>
      <c r="P29" s="25">
        <f t="shared" si="1"/>
        <v>417</v>
      </c>
      <c r="Q29" s="25">
        <f t="shared" si="1"/>
        <v>417</v>
      </c>
      <c r="R29" s="25">
        <f t="shared" si="1"/>
        <v>413</v>
      </c>
      <c r="S29" s="26">
        <f>SUM(S22:S23)</f>
        <v>0</v>
      </c>
      <c r="T29" s="26">
        <f>F29-S29</f>
        <v>5000</v>
      </c>
    </row>
    <row r="30" spans="3:20" s="27" customFormat="1" ht="10.5"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</row>
    <row r="31" spans="3:20" s="27" customFormat="1" ht="10.5">
      <c r="C31" s="28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</row>
    <row r="32" spans="1:20" s="9" customFormat="1" ht="14.25">
      <c r="A32" s="9" t="s">
        <v>32</v>
      </c>
      <c r="C32" s="36"/>
      <c r="D32" s="36"/>
      <c r="E32" s="36"/>
      <c r="F32" s="37"/>
      <c r="S32" s="38"/>
      <c r="T32" s="38"/>
    </row>
    <row r="33" spans="1:20" ht="49.5" customHeight="1" thickBot="1">
      <c r="A33" s="10" t="s">
        <v>7</v>
      </c>
      <c r="B33" s="10" t="s">
        <v>8</v>
      </c>
      <c r="C33" s="10" t="s">
        <v>9</v>
      </c>
      <c r="D33" s="10" t="s">
        <v>10</v>
      </c>
      <c r="E33" s="10" t="s">
        <v>11</v>
      </c>
      <c r="F33" s="11" t="s">
        <v>33</v>
      </c>
      <c r="G33" s="39" t="s">
        <v>13</v>
      </c>
      <c r="H33" s="39" t="s">
        <v>14</v>
      </c>
      <c r="I33" s="39" t="s">
        <v>15</v>
      </c>
      <c r="J33" s="39" t="s">
        <v>16</v>
      </c>
      <c r="K33" s="39" t="s">
        <v>17</v>
      </c>
      <c r="L33" s="39" t="s">
        <v>18</v>
      </c>
      <c r="M33" s="39" t="s">
        <v>19</v>
      </c>
      <c r="N33" s="39" t="s">
        <v>20</v>
      </c>
      <c r="O33" s="39" t="s">
        <v>21</v>
      </c>
      <c r="P33" s="39" t="s">
        <v>22</v>
      </c>
      <c r="Q33" s="39" t="s">
        <v>23</v>
      </c>
      <c r="R33" s="39" t="s">
        <v>24</v>
      </c>
      <c r="S33" s="12" t="s">
        <v>34</v>
      </c>
      <c r="T33" s="12" t="s">
        <v>26</v>
      </c>
    </row>
    <row r="34" spans="1:20" s="27" customFormat="1" ht="11.25" thickTop="1">
      <c r="A34" s="23">
        <v>1</v>
      </c>
      <c r="B34" s="40" t="s">
        <v>35</v>
      </c>
      <c r="C34" s="24"/>
      <c r="D34" s="24"/>
      <c r="E34" s="24"/>
      <c r="F34" s="25">
        <f>SUM(F35:F37)</f>
        <v>18134</v>
      </c>
      <c r="G34" s="25">
        <f aca="true" t="shared" si="2" ref="G34:R34">SUM(G35:G36)</f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 t="shared" si="2"/>
        <v>0</v>
      </c>
      <c r="M34" s="25">
        <f t="shared" si="2"/>
        <v>0</v>
      </c>
      <c r="N34" s="25">
        <f t="shared" si="2"/>
        <v>0</v>
      </c>
      <c r="O34" s="25">
        <f t="shared" si="2"/>
        <v>0</v>
      </c>
      <c r="P34" s="25">
        <f t="shared" si="2"/>
        <v>17608</v>
      </c>
      <c r="Q34" s="25">
        <f t="shared" si="2"/>
        <v>526</v>
      </c>
      <c r="R34" s="25">
        <f t="shared" si="2"/>
        <v>0</v>
      </c>
      <c r="S34" s="41">
        <f>SUM(S35:S37)</f>
        <v>0</v>
      </c>
      <c r="T34" s="26">
        <f>F34-S34</f>
        <v>18134</v>
      </c>
    </row>
    <row r="35" spans="1:20" s="27" customFormat="1" ht="11.25">
      <c r="A35" s="23"/>
      <c r="B35" s="42" t="s">
        <v>36</v>
      </c>
      <c r="C35" s="43" t="s">
        <v>22</v>
      </c>
      <c r="D35" s="32"/>
      <c r="E35" s="33"/>
      <c r="F35" s="16">
        <f>SUM(G35:R35)</f>
        <v>17608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17608</v>
      </c>
      <c r="Q35" s="16"/>
      <c r="R35" s="16"/>
      <c r="S35" s="17"/>
      <c r="T35" s="17"/>
    </row>
    <row r="36" spans="1:20" s="27" customFormat="1" ht="11.25">
      <c r="A36" s="23"/>
      <c r="B36" s="42" t="s">
        <v>37</v>
      </c>
      <c r="C36" s="43" t="s">
        <v>23</v>
      </c>
      <c r="D36" s="43"/>
      <c r="E36" s="43"/>
      <c r="F36" s="16">
        <f>SUM(G36:R36)</f>
        <v>526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526</v>
      </c>
      <c r="R36" s="16"/>
      <c r="S36" s="17"/>
      <c r="T36" s="17"/>
    </row>
    <row r="37" spans="1:20" s="27" customFormat="1" ht="12.75" hidden="1">
      <c r="A37" s="23"/>
      <c r="B37" s="42"/>
      <c r="C37" s="24"/>
      <c r="D37" s="32"/>
      <c r="E37" s="33"/>
      <c r="F37" s="4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7"/>
      <c r="T37" s="17"/>
    </row>
    <row r="38" spans="1:23" s="27" customFormat="1" ht="10.5">
      <c r="A38" s="23">
        <v>2</v>
      </c>
      <c r="B38" s="23" t="s">
        <v>38</v>
      </c>
      <c r="C38" s="24" t="s">
        <v>28</v>
      </c>
      <c r="D38" s="24"/>
      <c r="E38" s="24"/>
      <c r="F38" s="25">
        <f aca="true" t="shared" si="3" ref="F38:F44">SUM(G38:R38)</f>
        <v>28994</v>
      </c>
      <c r="G38" s="25">
        <f aca="true" t="shared" si="4" ref="G38:S38">SUM(G39:G49)</f>
        <v>1625</v>
      </c>
      <c r="H38" s="25">
        <f t="shared" si="4"/>
        <v>0</v>
      </c>
      <c r="I38" s="25">
        <f t="shared" si="4"/>
        <v>4384</v>
      </c>
      <c r="J38" s="25">
        <f t="shared" si="4"/>
        <v>11570</v>
      </c>
      <c r="K38" s="25">
        <f t="shared" si="4"/>
        <v>6372</v>
      </c>
      <c r="L38" s="25">
        <f t="shared" si="4"/>
        <v>3543</v>
      </c>
      <c r="M38" s="25">
        <f t="shared" si="4"/>
        <v>0</v>
      </c>
      <c r="N38" s="25">
        <f t="shared" si="4"/>
        <v>0</v>
      </c>
      <c r="O38" s="25">
        <f t="shared" si="4"/>
        <v>0</v>
      </c>
      <c r="P38" s="25">
        <f t="shared" si="4"/>
        <v>0</v>
      </c>
      <c r="Q38" s="25">
        <f t="shared" si="4"/>
        <v>0</v>
      </c>
      <c r="R38" s="25">
        <f t="shared" si="4"/>
        <v>1500</v>
      </c>
      <c r="S38" s="26">
        <f t="shared" si="4"/>
        <v>0</v>
      </c>
      <c r="T38" s="26">
        <f>F38-S38</f>
        <v>28994</v>
      </c>
      <c r="U38" s="30"/>
      <c r="V38" s="30"/>
      <c r="W38" s="29"/>
    </row>
    <row r="39" spans="1:20" ht="22.5" customHeight="1">
      <c r="A39" s="13"/>
      <c r="B39" s="42" t="s">
        <v>39</v>
      </c>
      <c r="C39" s="43"/>
      <c r="D39" s="32"/>
      <c r="E39" s="33"/>
      <c r="F39" s="16">
        <f t="shared" si="3"/>
        <v>1625</v>
      </c>
      <c r="G39" s="16">
        <v>1625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</row>
    <row r="40" spans="1:20" ht="15">
      <c r="A40" s="13"/>
      <c r="B40" s="42" t="s">
        <v>40</v>
      </c>
      <c r="C40" s="43"/>
      <c r="D40" s="32"/>
      <c r="E40" s="33"/>
      <c r="F40" s="16">
        <f t="shared" si="3"/>
        <v>4384</v>
      </c>
      <c r="G40" s="16"/>
      <c r="H40" s="16"/>
      <c r="I40" s="16">
        <v>4384</v>
      </c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</row>
    <row r="41" spans="1:20" ht="22.5">
      <c r="A41" s="13"/>
      <c r="B41" s="42" t="s">
        <v>41</v>
      </c>
      <c r="C41" s="43"/>
      <c r="D41" s="32"/>
      <c r="E41" s="33"/>
      <c r="F41" s="16">
        <f t="shared" si="3"/>
        <v>769</v>
      </c>
      <c r="G41" s="16"/>
      <c r="H41" s="16"/>
      <c r="I41" s="16"/>
      <c r="J41" s="16">
        <v>769</v>
      </c>
      <c r="K41" s="16"/>
      <c r="L41" s="16"/>
      <c r="M41" s="16"/>
      <c r="N41" s="16"/>
      <c r="O41" s="16"/>
      <c r="P41" s="16"/>
      <c r="Q41" s="16"/>
      <c r="R41" s="16"/>
      <c r="S41" s="17"/>
      <c r="T41" s="17"/>
    </row>
    <row r="42" spans="1:20" ht="22.5">
      <c r="A42" s="45"/>
      <c r="B42" s="46" t="s">
        <v>42</v>
      </c>
      <c r="C42" s="47"/>
      <c r="D42" s="47"/>
      <c r="E42" s="33"/>
      <c r="F42" s="16">
        <f t="shared" si="3"/>
        <v>6372</v>
      </c>
      <c r="G42" s="48"/>
      <c r="H42" s="48"/>
      <c r="I42" s="48"/>
      <c r="J42" s="48"/>
      <c r="K42" s="48">
        <v>6372</v>
      </c>
      <c r="L42" s="48"/>
      <c r="M42" s="48"/>
      <c r="N42" s="48"/>
      <c r="O42" s="48"/>
      <c r="P42" s="48"/>
      <c r="Q42" s="48"/>
      <c r="R42" s="48"/>
      <c r="S42" s="49"/>
      <c r="T42" s="49"/>
    </row>
    <row r="43" spans="1:20" ht="22.5">
      <c r="A43" s="13"/>
      <c r="B43" s="42" t="s">
        <v>43</v>
      </c>
      <c r="C43" s="43"/>
      <c r="D43" s="32"/>
      <c r="E43" s="33"/>
      <c r="F43" s="16">
        <f t="shared" si="3"/>
        <v>3543</v>
      </c>
      <c r="G43" s="16"/>
      <c r="H43" s="16"/>
      <c r="I43" s="16"/>
      <c r="J43" s="16"/>
      <c r="K43" s="16"/>
      <c r="L43" s="16">
        <v>3543</v>
      </c>
      <c r="M43" s="16"/>
      <c r="N43" s="16"/>
      <c r="O43" s="16"/>
      <c r="P43" s="16"/>
      <c r="Q43" s="16"/>
      <c r="R43" s="16"/>
      <c r="S43" s="17"/>
      <c r="T43" s="17"/>
    </row>
    <row r="44" spans="1:20" ht="22.5">
      <c r="A44" s="13"/>
      <c r="B44" s="42" t="s">
        <v>44</v>
      </c>
      <c r="C44" s="43"/>
      <c r="D44" s="43"/>
      <c r="E44" s="43"/>
      <c r="F44" s="16">
        <f t="shared" si="3"/>
        <v>10801</v>
      </c>
      <c r="G44" s="16"/>
      <c r="H44" s="16"/>
      <c r="I44" s="16"/>
      <c r="J44" s="16">
        <v>10801</v>
      </c>
      <c r="K44" s="16"/>
      <c r="L44" s="16"/>
      <c r="M44" s="16"/>
      <c r="N44" s="16"/>
      <c r="O44" s="16"/>
      <c r="P44" s="16"/>
      <c r="Q44" s="16"/>
      <c r="R44" s="16"/>
      <c r="S44" s="17"/>
      <c r="T44" s="17"/>
    </row>
    <row r="45" spans="1:20" ht="15" hidden="1">
      <c r="A45" s="13"/>
      <c r="B45" s="42"/>
      <c r="C45" s="43"/>
      <c r="D45" s="32"/>
      <c r="E45" s="3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</row>
    <row r="46" spans="1:20" ht="15" hidden="1">
      <c r="A46" s="13"/>
      <c r="B46" s="42"/>
      <c r="C46" s="43"/>
      <c r="D46" s="32"/>
      <c r="E46" s="3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</row>
    <row r="47" spans="1:20" ht="15" hidden="1">
      <c r="A47" s="13"/>
      <c r="B47" s="42"/>
      <c r="C47" s="43"/>
      <c r="D47" s="32"/>
      <c r="E47" s="3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</row>
    <row r="48" spans="1:20" ht="15" hidden="1">
      <c r="A48" s="13"/>
      <c r="B48" s="42"/>
      <c r="C48" s="43"/>
      <c r="D48" s="32"/>
      <c r="E48" s="3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</row>
    <row r="49" spans="1:20" s="55" customFormat="1" ht="11.25">
      <c r="A49" s="50"/>
      <c r="B49" s="51" t="s">
        <v>45</v>
      </c>
      <c r="C49" s="52"/>
      <c r="D49" s="52"/>
      <c r="E49" s="52"/>
      <c r="F49" s="53">
        <f>SUM(G49:R49)</f>
        <v>1500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>
        <v>1500</v>
      </c>
      <c r="S49" s="54"/>
      <c r="T49" s="54"/>
    </row>
    <row r="50" spans="1:20" s="27" customFormat="1" ht="11.25" hidden="1">
      <c r="A50" s="56"/>
      <c r="B50" s="42"/>
      <c r="C50" s="43"/>
      <c r="D50" s="32"/>
      <c r="E50" s="3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>
        <v>741.39</v>
      </c>
      <c r="T50" s="17"/>
    </row>
    <row r="51" spans="1:20" s="27" customFormat="1" ht="11.25" hidden="1">
      <c r="A51" s="56"/>
      <c r="B51" s="42"/>
      <c r="C51" s="43"/>
      <c r="D51" s="32"/>
      <c r="E51" s="3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>
        <v>135.69</v>
      </c>
      <c r="T51" s="17"/>
    </row>
    <row r="52" spans="1:20" s="27" customFormat="1" ht="11.25" hidden="1">
      <c r="A52" s="56"/>
      <c r="B52" s="42"/>
      <c r="C52" s="43"/>
      <c r="D52" s="32"/>
      <c r="E52" s="3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>
        <v>17.29</v>
      </c>
      <c r="T52" s="17"/>
    </row>
    <row r="53" spans="1:20" s="27" customFormat="1" ht="11.25" hidden="1">
      <c r="A53" s="56"/>
      <c r="B53" s="42"/>
      <c r="C53" s="43"/>
      <c r="D53" s="32"/>
      <c r="E53" s="3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>
        <v>50.07</v>
      </c>
      <c r="T53" s="17"/>
    </row>
    <row r="54" spans="1:20" s="27" customFormat="1" ht="11.25" hidden="1">
      <c r="A54" s="56"/>
      <c r="B54" s="42"/>
      <c r="C54" s="43"/>
      <c r="D54" s="32"/>
      <c r="E54" s="33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>
        <v>10.01</v>
      </c>
      <c r="T54" s="17"/>
    </row>
    <row r="55" spans="1:20" s="27" customFormat="1" ht="11.25" hidden="1">
      <c r="A55" s="56"/>
      <c r="B55" s="42"/>
      <c r="C55" s="43"/>
      <c r="D55" s="47"/>
      <c r="E55" s="3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>
        <f>1517.14</f>
        <v>1517.14</v>
      </c>
      <c r="T55" s="17"/>
    </row>
    <row r="56" spans="1:20" s="27" customFormat="1" ht="11.25" hidden="1">
      <c r="A56" s="56"/>
      <c r="B56" s="42"/>
      <c r="C56" s="43"/>
      <c r="D56" s="47"/>
      <c r="E56" s="3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>
        <f>152.55-49.53</f>
        <v>103.02000000000001</v>
      </c>
      <c r="T56" s="17"/>
    </row>
    <row r="57" spans="1:20" s="27" customFormat="1" ht="11.25" hidden="1">
      <c r="A57" s="56"/>
      <c r="B57" s="42"/>
      <c r="C57" s="43"/>
      <c r="D57" s="47"/>
      <c r="E57" s="3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>
        <v>6.68</v>
      </c>
      <c r="T57" s="17"/>
    </row>
    <row r="58" spans="1:20" s="27" customFormat="1" ht="11.25" hidden="1">
      <c r="A58" s="56"/>
      <c r="B58" s="42"/>
      <c r="C58" s="43"/>
      <c r="D58" s="47"/>
      <c r="E58" s="3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>
        <v>69.73</v>
      </c>
      <c r="T58" s="17"/>
    </row>
    <row r="59" spans="1:20" s="27" customFormat="1" ht="11.25" hidden="1">
      <c r="A59" s="56"/>
      <c r="B59" s="42"/>
      <c r="C59" s="43"/>
      <c r="D59" s="47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>
        <v>35.29</v>
      </c>
      <c r="T59" s="17"/>
    </row>
    <row r="60" spans="1:20" s="27" customFormat="1" ht="11.25" hidden="1">
      <c r="A60" s="56"/>
      <c r="B60" s="42"/>
      <c r="C60" s="43"/>
      <c r="D60" s="47"/>
      <c r="E60" s="3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>
        <v>32.21</v>
      </c>
      <c r="T60" s="17"/>
    </row>
    <row r="61" spans="1:20" s="27" customFormat="1" ht="11.25" hidden="1">
      <c r="A61" s="56"/>
      <c r="B61" s="42"/>
      <c r="C61" s="43"/>
      <c r="D61" s="47"/>
      <c r="E61" s="3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>
        <v>50.6</v>
      </c>
      <c r="T61" s="17"/>
    </row>
    <row r="62" spans="1:20" s="27" customFormat="1" ht="11.25" hidden="1">
      <c r="A62" s="56"/>
      <c r="B62" s="42"/>
      <c r="C62" s="43"/>
      <c r="D62" s="47"/>
      <c r="E62" s="3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>
        <v>74.39</v>
      </c>
      <c r="T62" s="17"/>
    </row>
    <row r="63" spans="1:20" s="27" customFormat="1" ht="11.25" hidden="1">
      <c r="A63" s="56"/>
      <c r="B63" s="42"/>
      <c r="C63" s="43"/>
      <c r="D63" s="47"/>
      <c r="E63" s="3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>
        <f>69.35+16.3</f>
        <v>85.64999999999999</v>
      </c>
      <c r="T63" s="17"/>
    </row>
    <row r="64" spans="1:20" s="27" customFormat="1" ht="11.25" hidden="1">
      <c r="A64" s="56"/>
      <c r="B64" s="42"/>
      <c r="C64" s="43"/>
      <c r="D64" s="47"/>
      <c r="E64" s="3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7">
        <v>638.86</v>
      </c>
      <c r="T64" s="17"/>
    </row>
    <row r="65" spans="1:20" s="27" customFormat="1" ht="11.25" hidden="1">
      <c r="A65" s="56"/>
      <c r="B65" s="42"/>
      <c r="C65" s="43"/>
      <c r="D65" s="47"/>
      <c r="E65" s="3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>
        <v>284.68</v>
      </c>
      <c r="T65" s="17"/>
    </row>
    <row r="66" spans="1:20" s="27" customFormat="1" ht="11.25" hidden="1">
      <c r="A66" s="56"/>
      <c r="B66" s="42"/>
      <c r="C66" s="43"/>
      <c r="D66" s="47"/>
      <c r="E66" s="3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>
        <v>17.76</v>
      </c>
      <c r="T66" s="17"/>
    </row>
    <row r="67" spans="1:20" s="27" customFormat="1" ht="11.25" hidden="1">
      <c r="A67" s="56"/>
      <c r="B67" s="42"/>
      <c r="C67" s="43"/>
      <c r="D67" s="47"/>
      <c r="E67" s="3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>
        <f>225.17+25.22</f>
        <v>250.39</v>
      </c>
      <c r="T67" s="17"/>
    </row>
    <row r="68" spans="1:20" s="27" customFormat="1" ht="11.25" hidden="1">
      <c r="A68" s="56"/>
      <c r="B68" s="42"/>
      <c r="C68" s="43"/>
      <c r="D68" s="47"/>
      <c r="E68" s="33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>
        <v>625.18</v>
      </c>
      <c r="T68" s="17"/>
    </row>
    <row r="69" spans="1:20" s="27" customFormat="1" ht="11.25" hidden="1">
      <c r="A69" s="56"/>
      <c r="B69" s="42"/>
      <c r="C69" s="43"/>
      <c r="D69" s="32"/>
      <c r="E69" s="3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7">
        <v>9.2</v>
      </c>
      <c r="T69" s="17"/>
    </row>
    <row r="70" spans="1:20" s="27" customFormat="1" ht="11.25" hidden="1">
      <c r="A70" s="56"/>
      <c r="B70" s="42"/>
      <c r="C70" s="43"/>
      <c r="D70" s="32"/>
      <c r="E70" s="3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  <c r="T70" s="17"/>
    </row>
    <row r="71" spans="1:20" s="27" customFormat="1" ht="11.25" hidden="1">
      <c r="A71" s="56"/>
      <c r="B71" s="42"/>
      <c r="C71" s="43"/>
      <c r="D71" s="32"/>
      <c r="E71" s="3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  <c r="T71" s="17"/>
    </row>
    <row r="72" spans="1:20" s="27" customFormat="1" ht="11.25" hidden="1">
      <c r="A72" s="56"/>
      <c r="B72" s="42"/>
      <c r="C72" s="43"/>
      <c r="D72" s="32"/>
      <c r="E72" s="3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/>
      <c r="T72" s="17"/>
    </row>
    <row r="73" spans="1:20" s="27" customFormat="1" ht="11.25" hidden="1">
      <c r="A73" s="56"/>
      <c r="B73" s="42"/>
      <c r="C73" s="43"/>
      <c r="D73" s="32"/>
      <c r="E73" s="3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/>
      <c r="T73" s="17"/>
    </row>
    <row r="74" spans="1:20" s="27" customFormat="1" ht="11.25" hidden="1">
      <c r="A74" s="56"/>
      <c r="B74" s="42"/>
      <c r="C74" s="43"/>
      <c r="D74" s="43"/>
      <c r="E74" s="43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7"/>
    </row>
    <row r="75" spans="1:20" s="61" customFormat="1" ht="10.5">
      <c r="A75" s="40">
        <v>3</v>
      </c>
      <c r="B75" s="57" t="s">
        <v>46</v>
      </c>
      <c r="C75" s="57"/>
      <c r="D75" s="58"/>
      <c r="E75" s="57"/>
      <c r="F75" s="59">
        <f aca="true" t="shared" si="5" ref="F75:S75">SUM(F76:F84)</f>
        <v>113857</v>
      </c>
      <c r="G75" s="59">
        <f t="shared" si="5"/>
        <v>0</v>
      </c>
      <c r="H75" s="59">
        <f t="shared" si="5"/>
        <v>0</v>
      </c>
      <c r="I75" s="59">
        <f t="shared" si="5"/>
        <v>0</v>
      </c>
      <c r="J75" s="59">
        <f t="shared" si="5"/>
        <v>0</v>
      </c>
      <c r="K75" s="59">
        <f t="shared" si="5"/>
        <v>0</v>
      </c>
      <c r="L75" s="59">
        <f t="shared" si="5"/>
        <v>0</v>
      </c>
      <c r="M75" s="59">
        <f t="shared" si="5"/>
        <v>113857</v>
      </c>
      <c r="N75" s="59">
        <f t="shared" si="5"/>
        <v>0</v>
      </c>
      <c r="O75" s="59">
        <f t="shared" si="5"/>
        <v>0</v>
      </c>
      <c r="P75" s="59">
        <f t="shared" si="5"/>
        <v>0</v>
      </c>
      <c r="Q75" s="59">
        <f t="shared" si="5"/>
        <v>0</v>
      </c>
      <c r="R75" s="59">
        <f t="shared" si="5"/>
        <v>0</v>
      </c>
      <c r="S75" s="60">
        <f t="shared" si="5"/>
        <v>0</v>
      </c>
      <c r="T75" s="26">
        <f>F75-S75</f>
        <v>113857</v>
      </c>
    </row>
    <row r="76" spans="1:20" s="68" customFormat="1" ht="11.25">
      <c r="A76" s="62"/>
      <c r="B76" s="63" t="s">
        <v>47</v>
      </c>
      <c r="C76" s="18" t="s">
        <v>19</v>
      </c>
      <c r="D76" s="18"/>
      <c r="E76" s="64"/>
      <c r="F76" s="16">
        <f aca="true" t="shared" si="6" ref="F76:F81">SUM(G76:R76)</f>
        <v>991</v>
      </c>
      <c r="G76" s="65"/>
      <c r="H76" s="65"/>
      <c r="I76" s="65"/>
      <c r="J76" s="65"/>
      <c r="K76" s="65"/>
      <c r="L76" s="65"/>
      <c r="M76" s="65">
        <v>991</v>
      </c>
      <c r="N76" s="65"/>
      <c r="O76" s="65"/>
      <c r="P76" s="65"/>
      <c r="Q76" s="65"/>
      <c r="R76" s="65"/>
      <c r="S76" s="66"/>
      <c r="T76" s="67"/>
    </row>
    <row r="77" spans="1:20" s="68" customFormat="1" ht="11.25">
      <c r="A77" s="62"/>
      <c r="B77" s="63" t="s">
        <v>48</v>
      </c>
      <c r="C77" s="18" t="s">
        <v>19</v>
      </c>
      <c r="D77" s="18"/>
      <c r="E77" s="64"/>
      <c r="F77" s="16">
        <f t="shared" si="6"/>
        <v>10910</v>
      </c>
      <c r="G77" s="65"/>
      <c r="H77" s="65"/>
      <c r="I77" s="65"/>
      <c r="J77" s="65"/>
      <c r="K77" s="65"/>
      <c r="L77" s="65"/>
      <c r="M77" s="65">
        <v>10910</v>
      </c>
      <c r="N77" s="65"/>
      <c r="O77" s="65"/>
      <c r="P77" s="65"/>
      <c r="Q77" s="65"/>
      <c r="R77" s="65"/>
      <c r="S77" s="66"/>
      <c r="T77" s="67"/>
    </row>
    <row r="78" spans="1:21" s="68" customFormat="1" ht="11.25">
      <c r="A78" s="62"/>
      <c r="B78" s="63" t="s">
        <v>49</v>
      </c>
      <c r="C78" s="18" t="s">
        <v>19</v>
      </c>
      <c r="D78" s="18"/>
      <c r="E78" s="69"/>
      <c r="F78" s="16">
        <f t="shared" si="6"/>
        <v>32541</v>
      </c>
      <c r="G78" s="65"/>
      <c r="H78" s="65"/>
      <c r="I78" s="65"/>
      <c r="J78" s="65"/>
      <c r="K78" s="65"/>
      <c r="L78" s="65"/>
      <c r="M78" s="65">
        <v>32541</v>
      </c>
      <c r="N78" s="65"/>
      <c r="O78" s="65"/>
      <c r="P78" s="65"/>
      <c r="Q78" s="65"/>
      <c r="R78" s="65"/>
      <c r="S78" s="66"/>
      <c r="T78" s="67"/>
      <c r="U78" s="70"/>
    </row>
    <row r="79" spans="1:20" s="68" customFormat="1" ht="11.25">
      <c r="A79" s="62"/>
      <c r="B79" s="63" t="s">
        <v>50</v>
      </c>
      <c r="C79" s="18" t="s">
        <v>19</v>
      </c>
      <c r="D79" s="18"/>
      <c r="E79" s="64"/>
      <c r="F79" s="16">
        <f t="shared" si="6"/>
        <v>48240</v>
      </c>
      <c r="G79" s="65"/>
      <c r="H79" s="65"/>
      <c r="I79" s="65"/>
      <c r="J79" s="65"/>
      <c r="K79" s="65"/>
      <c r="L79" s="65"/>
      <c r="M79" s="65">
        <v>48240</v>
      </c>
      <c r="N79" s="65"/>
      <c r="O79" s="65"/>
      <c r="P79" s="65"/>
      <c r="Q79" s="65"/>
      <c r="R79" s="65"/>
      <c r="S79" s="66"/>
      <c r="T79" s="67"/>
    </row>
    <row r="80" spans="1:21" s="68" customFormat="1" ht="11.25">
      <c r="A80" s="62"/>
      <c r="B80" s="63" t="s">
        <v>51</v>
      </c>
      <c r="C80" s="18" t="s">
        <v>16</v>
      </c>
      <c r="D80" s="18"/>
      <c r="E80" s="69"/>
      <c r="F80" s="16">
        <f t="shared" si="6"/>
        <v>18150</v>
      </c>
      <c r="G80" s="65"/>
      <c r="H80" s="65"/>
      <c r="I80" s="65"/>
      <c r="J80" s="65"/>
      <c r="K80" s="65"/>
      <c r="L80" s="65"/>
      <c r="M80" s="65">
        <v>18150</v>
      </c>
      <c r="N80" s="65"/>
      <c r="O80" s="65"/>
      <c r="P80" s="65"/>
      <c r="Q80" s="65"/>
      <c r="R80" s="65"/>
      <c r="S80" s="66"/>
      <c r="T80" s="67"/>
      <c r="U80" s="70"/>
    </row>
    <row r="81" spans="1:20" s="68" customFormat="1" ht="11.25">
      <c r="A81" s="62"/>
      <c r="B81" s="63" t="s">
        <v>52</v>
      </c>
      <c r="C81" s="18" t="s">
        <v>16</v>
      </c>
      <c r="D81" s="18"/>
      <c r="E81" s="64"/>
      <c r="F81" s="16">
        <f t="shared" si="6"/>
        <v>3025</v>
      </c>
      <c r="G81" s="65"/>
      <c r="H81" s="65"/>
      <c r="I81" s="65"/>
      <c r="J81" s="65"/>
      <c r="K81" s="65"/>
      <c r="L81" s="65"/>
      <c r="M81" s="65">
        <v>3025</v>
      </c>
      <c r="N81" s="65"/>
      <c r="O81" s="65"/>
      <c r="P81" s="65"/>
      <c r="Q81" s="65"/>
      <c r="R81" s="65"/>
      <c r="S81" s="66"/>
      <c r="T81" s="67"/>
    </row>
    <row r="82" spans="1:20" s="68" customFormat="1" ht="11.25" hidden="1">
      <c r="A82" s="62"/>
      <c r="B82" s="63"/>
      <c r="C82" s="18"/>
      <c r="D82" s="18"/>
      <c r="E82" s="64"/>
      <c r="F82" s="16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67"/>
    </row>
    <row r="83" spans="1:20" s="68" customFormat="1" ht="11.25" hidden="1">
      <c r="A83" s="62"/>
      <c r="B83" s="63"/>
      <c r="C83" s="18"/>
      <c r="D83" s="18"/>
      <c r="E83" s="64"/>
      <c r="F83" s="16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67"/>
    </row>
    <row r="84" spans="1:20" s="73" customFormat="1" ht="11.25" hidden="1">
      <c r="A84" s="57"/>
      <c r="B84" s="42"/>
      <c r="C84" s="58"/>
      <c r="D84" s="32"/>
      <c r="E84" s="32"/>
      <c r="F84" s="1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21"/>
      <c r="T84" s="72"/>
    </row>
    <row r="85" spans="1:20" s="27" customFormat="1" ht="15">
      <c r="A85"/>
      <c r="B85" s="23" t="s">
        <v>30</v>
      </c>
      <c r="C85" s="24"/>
      <c r="D85" s="24"/>
      <c r="E85" s="24"/>
      <c r="F85" s="25">
        <f aca="true" t="shared" si="7" ref="F85:S85">F34+F38+F75</f>
        <v>160985</v>
      </c>
      <c r="G85" s="25">
        <f t="shared" si="7"/>
        <v>1625</v>
      </c>
      <c r="H85" s="25">
        <f t="shared" si="7"/>
        <v>0</v>
      </c>
      <c r="I85" s="25">
        <f t="shared" si="7"/>
        <v>4384</v>
      </c>
      <c r="J85" s="25">
        <f t="shared" si="7"/>
        <v>11570</v>
      </c>
      <c r="K85" s="25">
        <f t="shared" si="7"/>
        <v>6372</v>
      </c>
      <c r="L85" s="25">
        <f t="shared" si="7"/>
        <v>3543</v>
      </c>
      <c r="M85" s="25">
        <f t="shared" si="7"/>
        <v>113857</v>
      </c>
      <c r="N85" s="25">
        <f t="shared" si="7"/>
        <v>0</v>
      </c>
      <c r="O85" s="25">
        <f t="shared" si="7"/>
        <v>0</v>
      </c>
      <c r="P85" s="25">
        <f t="shared" si="7"/>
        <v>17608</v>
      </c>
      <c r="Q85" s="25">
        <f t="shared" si="7"/>
        <v>526</v>
      </c>
      <c r="R85" s="25">
        <f t="shared" si="7"/>
        <v>1500</v>
      </c>
      <c r="S85" s="26">
        <f t="shared" si="7"/>
        <v>0</v>
      </c>
      <c r="T85" s="26"/>
    </row>
    <row r="86" ht="15"/>
    <row r="87" ht="15">
      <c r="G87" s="3"/>
    </row>
    <row r="88" ht="15"/>
    <row r="89" spans="1:20" ht="18.75">
      <c r="A89" s="83" t="s">
        <v>53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</row>
    <row r="90" spans="1:20" ht="18.75">
      <c r="A90" s="83" t="s">
        <v>54</v>
      </c>
      <c r="B90" s="83"/>
      <c r="C90" s="83"/>
      <c r="D90" s="83"/>
      <c r="E90" s="83"/>
      <c r="F90" s="83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18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ht="15">
      <c r="A93" s="9" t="s">
        <v>6</v>
      </c>
    </row>
    <row r="94" spans="1:20" ht="36.75" customHeight="1" thickBot="1">
      <c r="A94" s="10" t="s">
        <v>7</v>
      </c>
      <c r="B94" s="10" t="s">
        <v>8</v>
      </c>
      <c r="C94" s="10" t="s">
        <v>9</v>
      </c>
      <c r="D94" s="10" t="s">
        <v>10</v>
      </c>
      <c r="E94" s="10" t="s">
        <v>11</v>
      </c>
      <c r="F94" s="11" t="s">
        <v>12</v>
      </c>
      <c r="G94" s="39" t="s">
        <v>13</v>
      </c>
      <c r="H94" s="39" t="s">
        <v>14</v>
      </c>
      <c r="I94" s="39" t="s">
        <v>15</v>
      </c>
      <c r="J94" s="39" t="s">
        <v>16</v>
      </c>
      <c r="K94" s="39" t="s">
        <v>17</v>
      </c>
      <c r="L94" s="39" t="s">
        <v>18</v>
      </c>
      <c r="M94" s="39" t="s">
        <v>19</v>
      </c>
      <c r="N94" s="39" t="s">
        <v>20</v>
      </c>
      <c r="O94" s="39" t="s">
        <v>21</v>
      </c>
      <c r="P94" s="39" t="s">
        <v>22</v>
      </c>
      <c r="Q94" s="39" t="s">
        <v>23</v>
      </c>
      <c r="R94" s="39" t="s">
        <v>24</v>
      </c>
      <c r="S94" s="12" t="s">
        <v>34</v>
      </c>
      <c r="T94" s="12" t="s">
        <v>26</v>
      </c>
    </row>
    <row r="95" spans="1:20" s="22" customFormat="1" ht="23.25" thickTop="1">
      <c r="A95" s="14">
        <v>1</v>
      </c>
      <c r="B95" s="14" t="s">
        <v>55</v>
      </c>
      <c r="C95" s="32" t="s">
        <v>15</v>
      </c>
      <c r="D95" s="32"/>
      <c r="E95" s="32"/>
      <c r="F95" s="16">
        <f aca="true" t="shared" si="8" ref="F95:F102">SUM(G95:R95)</f>
        <v>5910</v>
      </c>
      <c r="G95" s="74"/>
      <c r="H95" s="74"/>
      <c r="I95" s="74">
        <v>5910</v>
      </c>
      <c r="J95" s="74"/>
      <c r="K95" s="74"/>
      <c r="L95" s="74"/>
      <c r="M95" s="74"/>
      <c r="N95" s="74"/>
      <c r="O95" s="74"/>
      <c r="P95" s="74"/>
      <c r="Q95" s="74"/>
      <c r="R95" s="74"/>
      <c r="S95" s="31"/>
      <c r="T95" s="21"/>
    </row>
    <row r="96" spans="1:20" s="22" customFormat="1" ht="11.25">
      <c r="A96" s="14">
        <v>2</v>
      </c>
      <c r="B96" s="14" t="s">
        <v>56</v>
      </c>
      <c r="C96" s="32" t="s">
        <v>18</v>
      </c>
      <c r="D96" s="32"/>
      <c r="E96" s="32"/>
      <c r="F96" s="16">
        <f t="shared" si="8"/>
        <v>2600</v>
      </c>
      <c r="G96" s="59"/>
      <c r="H96" s="19"/>
      <c r="I96" s="19"/>
      <c r="J96" s="19"/>
      <c r="K96" s="19"/>
      <c r="L96" s="65">
        <v>2600</v>
      </c>
      <c r="M96" s="19"/>
      <c r="N96" s="19"/>
      <c r="O96" s="19"/>
      <c r="P96" s="19"/>
      <c r="Q96" s="19"/>
      <c r="R96" s="19"/>
      <c r="S96" s="21"/>
      <c r="T96" s="21"/>
    </row>
    <row r="97" spans="1:20" s="22" customFormat="1" ht="11.25">
      <c r="A97" s="14">
        <v>3</v>
      </c>
      <c r="B97" s="14" t="s">
        <v>57</v>
      </c>
      <c r="C97" s="32" t="s">
        <v>18</v>
      </c>
      <c r="D97" s="32"/>
      <c r="E97" s="32"/>
      <c r="F97" s="16">
        <f t="shared" si="8"/>
        <v>2600</v>
      </c>
      <c r="G97" s="19"/>
      <c r="H97" s="19"/>
      <c r="I97" s="19"/>
      <c r="J97" s="19"/>
      <c r="K97" s="19"/>
      <c r="L97" s="19">
        <v>2600</v>
      </c>
      <c r="M97" s="19"/>
      <c r="N97" s="19"/>
      <c r="O97" s="19"/>
      <c r="P97" s="19"/>
      <c r="Q97" s="19"/>
      <c r="R97" s="19"/>
      <c r="S97" s="21"/>
      <c r="T97" s="21"/>
    </row>
    <row r="98" spans="1:20" s="22" customFormat="1" ht="22.5">
      <c r="A98" s="14">
        <v>4</v>
      </c>
      <c r="B98" s="14" t="s">
        <v>58</v>
      </c>
      <c r="C98" s="32" t="s">
        <v>19</v>
      </c>
      <c r="D98" s="32"/>
      <c r="E98" s="32"/>
      <c r="F98" s="16">
        <f t="shared" si="8"/>
        <v>3300</v>
      </c>
      <c r="G98" s="19"/>
      <c r="H98" s="19"/>
      <c r="I98" s="19"/>
      <c r="J98" s="19"/>
      <c r="K98" s="19"/>
      <c r="L98" s="19"/>
      <c r="M98" s="19">
        <v>3300</v>
      </c>
      <c r="N98" s="19"/>
      <c r="O98" s="19"/>
      <c r="P98" s="19"/>
      <c r="Q98" s="19"/>
      <c r="R98" s="19"/>
      <c r="S98" s="21"/>
      <c r="T98" s="21"/>
    </row>
    <row r="99" spans="1:20" s="22" customFormat="1" ht="22.5">
      <c r="A99" s="14">
        <v>5</v>
      </c>
      <c r="B99" s="14" t="s">
        <v>59</v>
      </c>
      <c r="C99" s="32" t="s">
        <v>18</v>
      </c>
      <c r="D99" s="32"/>
      <c r="E99" s="32"/>
      <c r="F99" s="16">
        <f t="shared" si="8"/>
        <v>8000</v>
      </c>
      <c r="G99" s="19"/>
      <c r="H99" s="19"/>
      <c r="I99" s="19"/>
      <c r="J99" s="19"/>
      <c r="K99" s="19"/>
      <c r="L99" s="19">
        <v>8000</v>
      </c>
      <c r="M99" s="19"/>
      <c r="N99" s="19"/>
      <c r="O99" s="19"/>
      <c r="P99" s="19"/>
      <c r="Q99" s="19"/>
      <c r="R99" s="19"/>
      <c r="S99" s="21"/>
      <c r="T99" s="21"/>
    </row>
    <row r="100" spans="1:20" s="22" customFormat="1" ht="22.5">
      <c r="A100" s="14">
        <v>6</v>
      </c>
      <c r="B100" s="14" t="s">
        <v>60</v>
      </c>
      <c r="C100" s="32" t="s">
        <v>22</v>
      </c>
      <c r="D100" s="32"/>
      <c r="E100" s="32"/>
      <c r="F100" s="16">
        <f t="shared" si="8"/>
        <v>19200</v>
      </c>
      <c r="G100" s="59"/>
      <c r="H100" s="19"/>
      <c r="I100" s="19"/>
      <c r="J100" s="19"/>
      <c r="K100" s="19"/>
      <c r="L100" s="65"/>
      <c r="M100" s="19"/>
      <c r="N100" s="19"/>
      <c r="O100" s="19">
        <v>19200</v>
      </c>
      <c r="P100" s="19"/>
      <c r="Q100" s="19"/>
      <c r="R100" s="19"/>
      <c r="S100" s="21"/>
      <c r="T100" s="21"/>
    </row>
    <row r="101" spans="1:20" s="22" customFormat="1" ht="11.25">
      <c r="A101" s="14">
        <v>7</v>
      </c>
      <c r="B101" s="14" t="s">
        <v>61</v>
      </c>
      <c r="C101" s="32" t="s">
        <v>17</v>
      </c>
      <c r="D101" s="32"/>
      <c r="E101" s="32"/>
      <c r="F101" s="16">
        <f t="shared" si="8"/>
        <v>2100</v>
      </c>
      <c r="G101" s="59"/>
      <c r="H101" s="19"/>
      <c r="I101" s="19"/>
      <c r="J101" s="19"/>
      <c r="K101" s="19">
        <v>2100</v>
      </c>
      <c r="L101" s="65"/>
      <c r="M101" s="19"/>
      <c r="N101" s="19"/>
      <c r="O101" s="19"/>
      <c r="P101" s="19"/>
      <c r="Q101" s="19"/>
      <c r="R101" s="19"/>
      <c r="S101" s="21"/>
      <c r="T101" s="21"/>
    </row>
    <row r="102" spans="1:20" s="22" customFormat="1" ht="22.5">
      <c r="A102" s="14">
        <v>8</v>
      </c>
      <c r="B102" s="14" t="s">
        <v>62</v>
      </c>
      <c r="C102" s="32" t="s">
        <v>18</v>
      </c>
      <c r="D102" s="32"/>
      <c r="E102" s="32"/>
      <c r="F102" s="16">
        <f t="shared" si="8"/>
        <v>12000</v>
      </c>
      <c r="G102" s="59"/>
      <c r="H102" s="19"/>
      <c r="I102" s="19"/>
      <c r="J102" s="19"/>
      <c r="K102" s="19"/>
      <c r="L102" s="65">
        <v>12000</v>
      </c>
      <c r="M102" s="19"/>
      <c r="N102" s="19"/>
      <c r="O102" s="19"/>
      <c r="P102" s="19"/>
      <c r="Q102" s="19"/>
      <c r="R102" s="19"/>
      <c r="S102" s="21"/>
      <c r="T102" s="21"/>
    </row>
    <row r="103" spans="1:20" s="22" customFormat="1" ht="11.25" hidden="1">
      <c r="A103" s="14"/>
      <c r="B103" s="14"/>
      <c r="C103" s="32"/>
      <c r="D103" s="32"/>
      <c r="E103" s="32"/>
      <c r="F103" s="16"/>
      <c r="G103" s="59"/>
      <c r="H103" s="19"/>
      <c r="I103" s="19"/>
      <c r="J103" s="19"/>
      <c r="K103" s="19"/>
      <c r="L103" s="65"/>
      <c r="M103" s="19"/>
      <c r="N103" s="19"/>
      <c r="O103" s="19"/>
      <c r="P103" s="19"/>
      <c r="Q103" s="19"/>
      <c r="R103" s="19"/>
      <c r="S103" s="21"/>
      <c r="T103" s="21"/>
    </row>
    <row r="104" spans="1:20" s="27" customFormat="1" ht="10.5">
      <c r="A104" s="23"/>
      <c r="B104" s="23" t="s">
        <v>30</v>
      </c>
      <c r="C104" s="24"/>
      <c r="D104" s="24"/>
      <c r="E104" s="24"/>
      <c r="F104" s="25">
        <f>SUM(G104:R104)</f>
        <v>55710</v>
      </c>
      <c r="G104" s="25">
        <f aca="true" t="shared" si="9" ref="G104:S104">SUM(G95:G103)</f>
        <v>0</v>
      </c>
      <c r="H104" s="25">
        <f t="shared" si="9"/>
        <v>0</v>
      </c>
      <c r="I104" s="25">
        <f t="shared" si="9"/>
        <v>5910</v>
      </c>
      <c r="J104" s="25">
        <f t="shared" si="9"/>
        <v>0</v>
      </c>
      <c r="K104" s="25">
        <f t="shared" si="9"/>
        <v>2100</v>
      </c>
      <c r="L104" s="25">
        <f t="shared" si="9"/>
        <v>25200</v>
      </c>
      <c r="M104" s="25">
        <f t="shared" si="9"/>
        <v>3300</v>
      </c>
      <c r="N104" s="25">
        <f t="shared" si="9"/>
        <v>0</v>
      </c>
      <c r="O104" s="25">
        <f t="shared" si="9"/>
        <v>19200</v>
      </c>
      <c r="P104" s="25">
        <f t="shared" si="9"/>
        <v>0</v>
      </c>
      <c r="Q104" s="25">
        <f t="shared" si="9"/>
        <v>0</v>
      </c>
      <c r="R104" s="25">
        <f t="shared" si="9"/>
        <v>0</v>
      </c>
      <c r="S104" s="26">
        <f t="shared" si="9"/>
        <v>0</v>
      </c>
      <c r="T104" s="26">
        <f>F104-S104</f>
        <v>55710</v>
      </c>
    </row>
    <row r="105" spans="3:20" s="27" customFormat="1" ht="10.5"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0"/>
      <c r="T105" s="30"/>
    </row>
    <row r="106" ht="15"/>
    <row r="107" ht="15">
      <c r="A107" s="9" t="s">
        <v>31</v>
      </c>
    </row>
    <row r="108" spans="1:20" ht="37.5" customHeight="1" thickBot="1">
      <c r="A108" s="10" t="s">
        <v>7</v>
      </c>
      <c r="B108" s="10" t="s">
        <v>8</v>
      </c>
      <c r="C108" s="10" t="s">
        <v>9</v>
      </c>
      <c r="D108" s="10" t="s">
        <v>10</v>
      </c>
      <c r="E108" s="10" t="s">
        <v>11</v>
      </c>
      <c r="F108" s="11" t="s">
        <v>12</v>
      </c>
      <c r="G108" s="39" t="s">
        <v>13</v>
      </c>
      <c r="H108" s="39" t="s">
        <v>14</v>
      </c>
      <c r="I108" s="39" t="s">
        <v>15</v>
      </c>
      <c r="J108" s="39" t="s">
        <v>16</v>
      </c>
      <c r="K108" s="39" t="s">
        <v>17</v>
      </c>
      <c r="L108" s="39" t="s">
        <v>18</v>
      </c>
      <c r="M108" s="39" t="s">
        <v>19</v>
      </c>
      <c r="N108" s="39" t="s">
        <v>20</v>
      </c>
      <c r="O108" s="39" t="s">
        <v>21</v>
      </c>
      <c r="P108" s="39" t="s">
        <v>22</v>
      </c>
      <c r="Q108" s="39" t="s">
        <v>23</v>
      </c>
      <c r="R108" s="39" t="s">
        <v>24</v>
      </c>
      <c r="S108" s="12" t="s">
        <v>34</v>
      </c>
      <c r="T108" s="12" t="s">
        <v>26</v>
      </c>
    </row>
    <row r="109" spans="1:21" s="22" customFormat="1" ht="23.25" thickTop="1">
      <c r="A109" s="14">
        <v>1</v>
      </c>
      <c r="B109" s="14" t="s">
        <v>63</v>
      </c>
      <c r="C109" s="32" t="s">
        <v>17</v>
      </c>
      <c r="D109" s="32"/>
      <c r="E109" s="32"/>
      <c r="F109" s="19">
        <f aca="true" t="shared" si="10" ref="F109:F115">SUM(G109:R109)</f>
        <v>40600</v>
      </c>
      <c r="G109" s="34"/>
      <c r="H109" s="35"/>
      <c r="I109" s="35"/>
      <c r="J109" s="35"/>
      <c r="K109" s="35">
        <f>18050+18050+4500</f>
        <v>40600</v>
      </c>
      <c r="L109" s="35"/>
      <c r="M109" s="35"/>
      <c r="N109" s="35"/>
      <c r="O109" s="35"/>
      <c r="P109" s="35"/>
      <c r="Q109" s="35"/>
      <c r="R109" s="35"/>
      <c r="S109" s="31"/>
      <c r="T109" s="21"/>
      <c r="U109" s="75"/>
    </row>
    <row r="110" spans="1:21" s="22" customFormat="1" ht="11.25">
      <c r="A110" s="14">
        <v>2</v>
      </c>
      <c r="B110" s="14" t="s">
        <v>64</v>
      </c>
      <c r="C110" s="32" t="s">
        <v>15</v>
      </c>
      <c r="D110" s="32"/>
      <c r="E110" s="32"/>
      <c r="F110" s="19">
        <f t="shared" si="10"/>
        <v>8000</v>
      </c>
      <c r="G110" s="34"/>
      <c r="H110" s="35"/>
      <c r="I110" s="35">
        <v>8000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1"/>
      <c r="T110" s="21"/>
      <c r="U110" s="75"/>
    </row>
    <row r="111" spans="1:21" s="22" customFormat="1" ht="11.25">
      <c r="A111" s="14">
        <v>3</v>
      </c>
      <c r="B111" s="14" t="s">
        <v>65</v>
      </c>
      <c r="C111" s="32" t="s">
        <v>15</v>
      </c>
      <c r="D111" s="32"/>
      <c r="E111" s="32"/>
      <c r="F111" s="19">
        <f t="shared" si="10"/>
        <v>19465</v>
      </c>
      <c r="G111" s="34"/>
      <c r="H111" s="35"/>
      <c r="I111" s="35">
        <v>19465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1"/>
      <c r="T111" s="21"/>
      <c r="U111" s="75"/>
    </row>
    <row r="112" spans="1:21" s="22" customFormat="1" ht="22.5">
      <c r="A112" s="14">
        <v>4</v>
      </c>
      <c r="B112" s="14" t="s">
        <v>66</v>
      </c>
      <c r="C112" s="32" t="s">
        <v>17</v>
      </c>
      <c r="D112" s="32"/>
      <c r="E112" s="32"/>
      <c r="F112" s="19">
        <f t="shared" si="10"/>
        <v>51000</v>
      </c>
      <c r="G112" s="34"/>
      <c r="H112" s="35"/>
      <c r="I112" s="35"/>
      <c r="J112" s="35"/>
      <c r="K112" s="35">
        <v>51000</v>
      </c>
      <c r="L112" s="35"/>
      <c r="M112" s="35"/>
      <c r="N112" s="35"/>
      <c r="O112" s="35"/>
      <c r="P112" s="35"/>
      <c r="Q112" s="35"/>
      <c r="R112" s="35"/>
      <c r="S112" s="31"/>
      <c r="T112" s="21"/>
      <c r="U112" s="75"/>
    </row>
    <row r="113" spans="1:21" s="22" customFormat="1" ht="22.5">
      <c r="A113" s="14">
        <v>5</v>
      </c>
      <c r="B113" s="14" t="s">
        <v>67</v>
      </c>
      <c r="C113" s="32" t="s">
        <v>16</v>
      </c>
      <c r="D113" s="32"/>
      <c r="E113" s="32"/>
      <c r="F113" s="19">
        <f t="shared" si="10"/>
        <v>53484</v>
      </c>
      <c r="G113" s="34"/>
      <c r="H113" s="35"/>
      <c r="I113" s="35"/>
      <c r="J113" s="35">
        <v>53484</v>
      </c>
      <c r="K113" s="35"/>
      <c r="L113" s="35"/>
      <c r="M113" s="35"/>
      <c r="N113" s="35"/>
      <c r="O113" s="35"/>
      <c r="P113" s="35"/>
      <c r="Q113" s="35"/>
      <c r="R113" s="35"/>
      <c r="S113" s="31"/>
      <c r="T113" s="21"/>
      <c r="U113" s="75"/>
    </row>
    <row r="114" spans="1:21" s="22" customFormat="1" ht="11.25" hidden="1">
      <c r="A114" s="14"/>
      <c r="B114" s="14"/>
      <c r="C114" s="32"/>
      <c r="D114" s="32"/>
      <c r="E114" s="32"/>
      <c r="F114" s="19">
        <f t="shared" si="10"/>
        <v>0</v>
      </c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1"/>
      <c r="T114" s="21"/>
      <c r="U114" s="75"/>
    </row>
    <row r="115" spans="1:20" s="27" customFormat="1" ht="12" customHeight="1">
      <c r="A115" s="23"/>
      <c r="B115" s="23" t="s">
        <v>30</v>
      </c>
      <c r="C115" s="24"/>
      <c r="D115" s="24"/>
      <c r="E115" s="24"/>
      <c r="F115" s="25">
        <f t="shared" si="10"/>
        <v>172549</v>
      </c>
      <c r="G115" s="59"/>
      <c r="H115" s="59">
        <f aca="true" t="shared" si="11" ref="H115:P115">SUM(H109:H114)</f>
        <v>0</v>
      </c>
      <c r="I115" s="59">
        <f t="shared" si="11"/>
        <v>27465</v>
      </c>
      <c r="J115" s="59">
        <f t="shared" si="11"/>
        <v>53484</v>
      </c>
      <c r="K115" s="59">
        <f t="shared" si="11"/>
        <v>91600</v>
      </c>
      <c r="L115" s="59">
        <f t="shared" si="11"/>
        <v>0</v>
      </c>
      <c r="M115" s="59">
        <f t="shared" si="11"/>
        <v>0</v>
      </c>
      <c r="N115" s="59">
        <f t="shared" si="11"/>
        <v>0</v>
      </c>
      <c r="O115" s="59">
        <f t="shared" si="11"/>
        <v>0</v>
      </c>
      <c r="P115" s="59">
        <f t="shared" si="11"/>
        <v>0</v>
      </c>
      <c r="Q115" s="59"/>
      <c r="R115" s="59"/>
      <c r="S115" s="26">
        <f>SUM(S109:S114)</f>
        <v>0</v>
      </c>
      <c r="T115" s="26">
        <f>F115-S115</f>
        <v>172549</v>
      </c>
    </row>
    <row r="116" spans="3:20" s="27" customFormat="1" ht="12" customHeight="1">
      <c r="C116" s="28"/>
      <c r="D116" s="28"/>
      <c r="E116" s="28"/>
      <c r="F116" s="29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30"/>
      <c r="T116" s="30"/>
    </row>
    <row r="117" spans="1:20" s="27" customFormat="1" ht="11.25">
      <c r="A117" s="1" t="s">
        <v>68</v>
      </c>
      <c r="C117" s="28"/>
      <c r="D117" s="28"/>
      <c r="E117" s="28"/>
      <c r="F117" s="29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30"/>
      <c r="T117" s="30"/>
    </row>
    <row r="118" spans="1:20" s="27" customFormat="1" ht="14.25" hidden="1">
      <c r="A118" s="9" t="s">
        <v>69</v>
      </c>
      <c r="C118" s="28"/>
      <c r="D118" s="28"/>
      <c r="E118" s="28"/>
      <c r="F118" s="29"/>
      <c r="S118" s="30"/>
      <c r="T118" s="30"/>
    </row>
    <row r="119" spans="1:18" ht="45.75" customHeight="1" hidden="1" thickBot="1">
      <c r="A119" s="10" t="s">
        <v>7</v>
      </c>
      <c r="B119" s="10" t="s">
        <v>8</v>
      </c>
      <c r="C119" s="10" t="s">
        <v>9</v>
      </c>
      <c r="D119" s="10"/>
      <c r="E119" s="10"/>
      <c r="F119" s="11" t="s">
        <v>33</v>
      </c>
      <c r="G119" s="39" t="s">
        <v>13</v>
      </c>
      <c r="H119" s="39" t="s">
        <v>14</v>
      </c>
      <c r="I119" s="39" t="s">
        <v>15</v>
      </c>
      <c r="J119" s="39" t="s">
        <v>16</v>
      </c>
      <c r="K119" s="39" t="s">
        <v>17</v>
      </c>
      <c r="L119" s="39" t="s">
        <v>18</v>
      </c>
      <c r="M119" s="39" t="s">
        <v>19</v>
      </c>
      <c r="N119" s="39" t="s">
        <v>20</v>
      </c>
      <c r="O119" s="39" t="s">
        <v>21</v>
      </c>
      <c r="P119" s="39" t="s">
        <v>22</v>
      </c>
      <c r="Q119" s="39" t="s">
        <v>23</v>
      </c>
      <c r="R119" s="39" t="s">
        <v>24</v>
      </c>
    </row>
    <row r="120" spans="1:18" ht="15.75" hidden="1" thickTop="1">
      <c r="A120" s="14">
        <v>1</v>
      </c>
      <c r="B120" s="14" t="s">
        <v>70</v>
      </c>
      <c r="C120" s="32" t="s">
        <v>15</v>
      </c>
      <c r="D120" s="32"/>
      <c r="E120" s="32"/>
      <c r="F120" s="19">
        <f>SUM(G120:R120)</f>
        <v>30000</v>
      </c>
      <c r="G120" s="19"/>
      <c r="H120" s="19"/>
      <c r="I120" s="19">
        <v>30000</v>
      </c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" hidden="1">
      <c r="A121" s="14">
        <v>2</v>
      </c>
      <c r="B121" s="14" t="s">
        <v>71</v>
      </c>
      <c r="C121" s="32" t="s">
        <v>15</v>
      </c>
      <c r="D121" s="32"/>
      <c r="E121" s="32"/>
      <c r="F121" s="19">
        <f>SUM(G121:R121)</f>
        <v>10000</v>
      </c>
      <c r="G121" s="19"/>
      <c r="H121" s="19"/>
      <c r="I121" s="19">
        <v>10000</v>
      </c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" hidden="1">
      <c r="A122" s="14">
        <v>3</v>
      </c>
      <c r="B122" s="14" t="s">
        <v>72</v>
      </c>
      <c r="C122" s="32" t="s">
        <v>17</v>
      </c>
      <c r="D122" s="32"/>
      <c r="E122" s="32"/>
      <c r="F122" s="19">
        <f>SUM(G122:R122)</f>
        <v>15000</v>
      </c>
      <c r="G122" s="19"/>
      <c r="H122" s="19"/>
      <c r="I122" s="19"/>
      <c r="J122" s="19"/>
      <c r="K122" s="19">
        <v>15000</v>
      </c>
      <c r="L122" s="19"/>
      <c r="M122" s="19"/>
      <c r="N122" s="19"/>
      <c r="O122" s="19"/>
      <c r="P122" s="19"/>
      <c r="Q122" s="19"/>
      <c r="R122" s="19"/>
    </row>
    <row r="123" spans="1:18" ht="15" hidden="1">
      <c r="A123" s="14"/>
      <c r="B123" s="14"/>
      <c r="C123" s="32"/>
      <c r="D123" s="32"/>
      <c r="E123" s="3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" hidden="1">
      <c r="A124" s="23"/>
      <c r="B124" s="23" t="s">
        <v>30</v>
      </c>
      <c r="C124" s="24"/>
      <c r="D124" s="24"/>
      <c r="E124" s="24"/>
      <c r="F124" s="25">
        <f>SUM(G124:R124)</f>
        <v>55000</v>
      </c>
      <c r="G124" s="59"/>
      <c r="H124" s="59"/>
      <c r="I124" s="59">
        <f>SUM(I120:I123)</f>
        <v>40000</v>
      </c>
      <c r="J124" s="59"/>
      <c r="K124" s="59">
        <f>SUM(K120:K123)</f>
        <v>15000</v>
      </c>
      <c r="L124" s="59"/>
      <c r="M124" s="59"/>
      <c r="N124" s="59"/>
      <c r="O124" s="59"/>
      <c r="P124" s="59"/>
      <c r="Q124" s="59"/>
      <c r="R124" s="59"/>
    </row>
    <row r="125" spans="1:18" ht="15">
      <c r="A125" s="27"/>
      <c r="B125" s="27"/>
      <c r="C125" s="28"/>
      <c r="D125" s="28"/>
      <c r="E125" s="28"/>
      <c r="F125" s="29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</row>
    <row r="126" ht="15" hidden="1">
      <c r="A126" s="9" t="s">
        <v>73</v>
      </c>
    </row>
    <row r="127" spans="1:20" ht="36.75" customHeight="1" hidden="1" thickBot="1">
      <c r="A127" s="10" t="s">
        <v>7</v>
      </c>
      <c r="B127" s="10" t="s">
        <v>8</v>
      </c>
      <c r="C127" s="10" t="s">
        <v>9</v>
      </c>
      <c r="D127" s="10" t="s">
        <v>10</v>
      </c>
      <c r="E127" s="10" t="s">
        <v>11</v>
      </c>
      <c r="F127" s="11" t="s">
        <v>74</v>
      </c>
      <c r="G127" s="39" t="s">
        <v>13</v>
      </c>
      <c r="H127" s="39" t="s">
        <v>14</v>
      </c>
      <c r="I127" s="39" t="s">
        <v>15</v>
      </c>
      <c r="J127" s="39" t="s">
        <v>16</v>
      </c>
      <c r="K127" s="39" t="s">
        <v>17</v>
      </c>
      <c r="L127" s="39" t="s">
        <v>18</v>
      </c>
      <c r="M127" s="39" t="s">
        <v>19</v>
      </c>
      <c r="N127" s="39" t="s">
        <v>20</v>
      </c>
      <c r="O127" s="39" t="s">
        <v>21</v>
      </c>
      <c r="P127" s="39" t="s">
        <v>22</v>
      </c>
      <c r="Q127" s="39" t="s">
        <v>23</v>
      </c>
      <c r="R127" s="39" t="s">
        <v>24</v>
      </c>
      <c r="S127" s="12" t="s">
        <v>75</v>
      </c>
      <c r="T127" s="77"/>
    </row>
    <row r="128" spans="1:20" s="22" customFormat="1" ht="12" hidden="1" thickTop="1">
      <c r="A128" s="14">
        <v>1</v>
      </c>
      <c r="B128" s="14"/>
      <c r="C128" s="32"/>
      <c r="D128" s="32"/>
      <c r="E128" s="3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31"/>
      <c r="T128" s="70" t="s">
        <v>76</v>
      </c>
    </row>
    <row r="129" spans="1:20" s="22" customFormat="1" ht="11.25" hidden="1">
      <c r="A129" s="14">
        <v>2</v>
      </c>
      <c r="B129" s="14"/>
      <c r="C129" s="32"/>
      <c r="D129" s="32"/>
      <c r="E129" s="3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1"/>
      <c r="T129" s="78"/>
    </row>
    <row r="130" spans="1:20" s="22" customFormat="1" ht="11.25" hidden="1">
      <c r="A130" s="14">
        <v>3</v>
      </c>
      <c r="B130" s="14"/>
      <c r="C130" s="32"/>
      <c r="D130" s="32"/>
      <c r="E130" s="32"/>
      <c r="F130" s="19"/>
      <c r="G130" s="19"/>
      <c r="H130" s="19"/>
      <c r="I130" s="19"/>
      <c r="J130" s="65"/>
      <c r="K130" s="65"/>
      <c r="L130" s="65"/>
      <c r="M130" s="65"/>
      <c r="N130" s="65"/>
      <c r="O130" s="65"/>
      <c r="P130" s="65"/>
      <c r="Q130" s="19"/>
      <c r="R130" s="19"/>
      <c r="S130" s="21"/>
      <c r="T130" s="78"/>
    </row>
    <row r="131" spans="1:20" s="22" customFormat="1" ht="11.25" hidden="1">
      <c r="A131" s="14">
        <v>4</v>
      </c>
      <c r="B131" s="14"/>
      <c r="C131" s="32"/>
      <c r="D131" s="32"/>
      <c r="E131" s="32"/>
      <c r="F131" s="19"/>
      <c r="G131" s="19"/>
      <c r="H131" s="19"/>
      <c r="I131" s="19"/>
      <c r="J131" s="65"/>
      <c r="K131" s="65"/>
      <c r="L131" s="65"/>
      <c r="M131" s="65"/>
      <c r="N131" s="65"/>
      <c r="O131" s="65"/>
      <c r="P131" s="65"/>
      <c r="Q131" s="19"/>
      <c r="R131" s="19"/>
      <c r="S131" s="21"/>
      <c r="T131" s="78"/>
    </row>
    <row r="132" spans="1:20" s="22" customFormat="1" ht="11.25" hidden="1">
      <c r="A132" s="14"/>
      <c r="B132" s="14"/>
      <c r="C132" s="32"/>
      <c r="D132" s="32"/>
      <c r="E132" s="32"/>
      <c r="F132" s="19"/>
      <c r="G132" s="19"/>
      <c r="H132" s="19"/>
      <c r="I132" s="19"/>
      <c r="J132" s="65"/>
      <c r="K132" s="65"/>
      <c r="L132" s="65"/>
      <c r="M132" s="65"/>
      <c r="N132" s="65"/>
      <c r="O132" s="65"/>
      <c r="P132" s="65"/>
      <c r="Q132" s="19"/>
      <c r="R132" s="19"/>
      <c r="S132" s="21"/>
      <c r="T132" s="78"/>
    </row>
    <row r="133" spans="1:19" ht="15" hidden="1">
      <c r="A133" s="14"/>
      <c r="B133" s="13"/>
      <c r="C133" s="43"/>
      <c r="D133" s="43"/>
      <c r="E133" s="43"/>
      <c r="F133" s="1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7"/>
    </row>
    <row r="134" spans="1:20" s="27" customFormat="1" ht="10.5" hidden="1">
      <c r="A134" s="23"/>
      <c r="B134" s="23" t="s">
        <v>30</v>
      </c>
      <c r="C134" s="24"/>
      <c r="D134" s="24"/>
      <c r="E134" s="24"/>
      <c r="F134" s="25"/>
      <c r="G134" s="25"/>
      <c r="H134" s="25"/>
      <c r="I134" s="25">
        <f aca="true" t="shared" si="12" ref="I134:P134">SUM(I128:I133)</f>
        <v>0</v>
      </c>
      <c r="J134" s="25">
        <f t="shared" si="12"/>
        <v>0</v>
      </c>
      <c r="K134" s="25">
        <f t="shared" si="12"/>
        <v>0</v>
      </c>
      <c r="L134" s="25">
        <f t="shared" si="12"/>
        <v>0</v>
      </c>
      <c r="M134" s="25">
        <f t="shared" si="12"/>
        <v>0</v>
      </c>
      <c r="N134" s="25">
        <f t="shared" si="12"/>
        <v>0</v>
      </c>
      <c r="O134" s="25">
        <f t="shared" si="12"/>
        <v>0</v>
      </c>
      <c r="P134" s="25">
        <f t="shared" si="12"/>
        <v>0</v>
      </c>
      <c r="Q134" s="25"/>
      <c r="R134" s="25"/>
      <c r="S134" s="26">
        <f>SUM(S128:S133)</f>
        <v>0</v>
      </c>
      <c r="T134" s="30"/>
    </row>
    <row r="135" ht="15"/>
    <row r="136" ht="15" hidden="1">
      <c r="A136" s="1" t="s">
        <v>77</v>
      </c>
    </row>
    <row r="137" ht="15"/>
    <row r="138" spans="3:20" s="79" customFormat="1" ht="12">
      <c r="C138" s="80"/>
      <c r="D138" s="80"/>
      <c r="E138" s="80"/>
      <c r="F138" s="81"/>
      <c r="S138" s="82"/>
      <c r="T138" s="82"/>
    </row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spans="19:20" s="1" customFormat="1" ht="11.25">
      <c r="S149" s="4"/>
      <c r="T149" s="4"/>
    </row>
    <row r="150" ht="11.25"/>
    <row r="151" ht="11.25"/>
    <row r="152" spans="19:20" s="1" customFormat="1" ht="11.25">
      <c r="S152" s="4"/>
      <c r="T152" s="4"/>
    </row>
    <row r="153" ht="11.25"/>
    <row r="154" ht="11.25"/>
    <row r="155" spans="19:20" s="1" customFormat="1" ht="11.25">
      <c r="S155" s="4"/>
      <c r="T155" s="4"/>
    </row>
    <row r="215" ht="11.25"/>
    <row r="216" ht="11.25"/>
    <row r="217" ht="11.25"/>
    <row r="218" ht="11.25"/>
    <row r="219" ht="11.25"/>
    <row r="220" ht="11.25"/>
    <row r="221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</sheetData>
  <sheetProtection/>
  <mergeCells count="5">
    <mergeCell ref="A6:T6"/>
    <mergeCell ref="A7:F7"/>
    <mergeCell ref="A9:T9"/>
    <mergeCell ref="A89:T89"/>
    <mergeCell ref="A90:F90"/>
  </mergeCells>
  <printOptions horizontalCentered="1"/>
  <pageMargins left="0.39370078740157505" right="0" top="0.354330708661417" bottom="0.19685039370078702" header="0" footer="0"/>
  <pageSetup fitToHeight="0" fitToWidth="0" orientation="landscape" paperSize="9" scale="90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 Briežkalna</dc:creator>
  <cp:keywords/>
  <dc:description/>
  <cp:lastModifiedBy>Maija Ozola</cp:lastModifiedBy>
  <cp:lastPrinted>2020-01-09T13:57:43Z</cp:lastPrinted>
  <dcterms:created xsi:type="dcterms:W3CDTF">2019-12-27T12:44:53Z</dcterms:created>
  <dcterms:modified xsi:type="dcterms:W3CDTF">2020-01-27T14:42:09Z</dcterms:modified>
  <cp:category/>
  <cp:version/>
  <cp:contentType/>
  <cp:contentStatus/>
</cp:coreProperties>
</file>