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25" activeTab="0"/>
  </bookViews>
  <sheets>
    <sheet name="2018" sheetId="1" r:id="rId1"/>
    <sheet name="Sheet2" sheetId="2" r:id="rId2"/>
    <sheet name="Sheet3" sheetId="3" r:id="rId3"/>
  </sheets>
  <definedNames>
    <definedName name="_xlnm.Print_Area" localSheetId="0">'2018'!$B:$H</definedName>
  </definedNames>
  <calcPr fullCalcOnLoad="1"/>
</workbook>
</file>

<file path=xl/sharedStrings.xml><?xml version="1.0" encoding="utf-8"?>
<sst xmlns="http://schemas.openxmlformats.org/spreadsheetml/2006/main" count="201" uniqueCount="198">
  <si>
    <t>Akmeņu 50</t>
  </si>
  <si>
    <t>Akmeņu 50a</t>
  </si>
  <si>
    <t>Akmeņu 50b</t>
  </si>
  <si>
    <t>Ausekļa 10</t>
  </si>
  <si>
    <t>Ausekļa 15</t>
  </si>
  <si>
    <t>Ausekļa 16</t>
  </si>
  <si>
    <t>Ausekļa 2a</t>
  </si>
  <si>
    <t>Ausekļa 4</t>
  </si>
  <si>
    <t>Ausekļa 5</t>
  </si>
  <si>
    <t>Ausekļa 5a</t>
  </si>
  <si>
    <t>Ausekļa 6</t>
  </si>
  <si>
    <t>Ausekļa 7a</t>
  </si>
  <si>
    <t>Ausekļa 7b</t>
  </si>
  <si>
    <t>Ausekļa 8</t>
  </si>
  <si>
    <t>Ausekļa 9</t>
  </si>
  <si>
    <t>Bērzu 1</t>
  </si>
  <si>
    <t>Bērzu 10</t>
  </si>
  <si>
    <t>Bērzu 4</t>
  </si>
  <si>
    <t>Bērzu 6</t>
  </si>
  <si>
    <t>Bērzu 8</t>
  </si>
  <si>
    <t>Bērzu 8a</t>
  </si>
  <si>
    <t>Brīvības 111</t>
  </si>
  <si>
    <t>Brīvības 113</t>
  </si>
  <si>
    <t>Brīvības 115</t>
  </si>
  <si>
    <t>Brīvības 115a</t>
  </si>
  <si>
    <t>Brīvības 117</t>
  </si>
  <si>
    <t>Brīvības 45</t>
  </si>
  <si>
    <t>Celtnieku 2</t>
  </si>
  <si>
    <t>Celtnieku 23</t>
  </si>
  <si>
    <t>Celtnieku 4</t>
  </si>
  <si>
    <t>Celtnieku 6</t>
  </si>
  <si>
    <t>Cerības</t>
  </si>
  <si>
    <t>Čiekuru 5</t>
  </si>
  <si>
    <t>Dārza 12</t>
  </si>
  <si>
    <t>Dārza 16</t>
  </si>
  <si>
    <t>Dārziņi</t>
  </si>
  <si>
    <t>Doles</t>
  </si>
  <si>
    <t>Doles 2</t>
  </si>
  <si>
    <t>Draudzības 10</t>
  </si>
  <si>
    <t>Draudzības 12</t>
  </si>
  <si>
    <t>Draudzības 14</t>
  </si>
  <si>
    <t>Draudzības 4</t>
  </si>
  <si>
    <t>Dzelzceļa ēka 42km dz1</t>
  </si>
  <si>
    <t>Grīvas 1</t>
  </si>
  <si>
    <t>Grīvas 11</t>
  </si>
  <si>
    <t>Grīvas 13</t>
  </si>
  <si>
    <t>Grīvas 15</t>
  </si>
  <si>
    <t>Grīvas 17</t>
  </si>
  <si>
    <t>Grīvas 19</t>
  </si>
  <si>
    <t>Grīvas 21</t>
  </si>
  <si>
    <t>Grīvas 23</t>
  </si>
  <si>
    <t>Grīvas 25</t>
  </si>
  <si>
    <t>Grīvas 27</t>
  </si>
  <si>
    <t>Grīvas 29</t>
  </si>
  <si>
    <t>Grīvas 4</t>
  </si>
  <si>
    <t>Grīvas 6</t>
  </si>
  <si>
    <t>Grīvas 6a</t>
  </si>
  <si>
    <t>Grīvas 7</t>
  </si>
  <si>
    <t>Grīvas 8</t>
  </si>
  <si>
    <t>Grīvas 9</t>
  </si>
  <si>
    <t>Indrānu 14</t>
  </si>
  <si>
    <t>Indrānu 17</t>
  </si>
  <si>
    <t>Indrānu 24</t>
  </si>
  <si>
    <t>Indrānu 9</t>
  </si>
  <si>
    <t>Jaunatnes 2</t>
  </si>
  <si>
    <t>Jaunatnes 4</t>
  </si>
  <si>
    <t>Lapu 11</t>
  </si>
  <si>
    <t>Lapu 13</t>
  </si>
  <si>
    <t>Lapu 4</t>
  </si>
  <si>
    <t>Lapu 6</t>
  </si>
  <si>
    <t>Lapu 8</t>
  </si>
  <si>
    <t>Lēdmanes 2</t>
  </si>
  <si>
    <t>Liepas 5</t>
  </si>
  <si>
    <t>Loka 2</t>
  </si>
  <si>
    <t>Loka 4</t>
  </si>
  <si>
    <t>Loka 6</t>
  </si>
  <si>
    <t>Mālkalnes 11</t>
  </si>
  <si>
    <t>Mālkalnes 12</t>
  </si>
  <si>
    <t>Mālkalnes 13</t>
  </si>
  <si>
    <t>Mālkalnes 14</t>
  </si>
  <si>
    <t>Mālkalnes 15</t>
  </si>
  <si>
    <t>Mālkalnes 16</t>
  </si>
  <si>
    <t>Mālkalnes 18</t>
  </si>
  <si>
    <t>Mālkalnes 19</t>
  </si>
  <si>
    <t>Mālkalnes 20</t>
  </si>
  <si>
    <t>Mālkalnes 22</t>
  </si>
  <si>
    <t>Mālkalnes 24</t>
  </si>
  <si>
    <t>Mālkalnes 27</t>
  </si>
  <si>
    <t>Mālkalnes 29</t>
  </si>
  <si>
    <t>Mālkalnes 2a</t>
  </si>
  <si>
    <t>Mālkalnes 30</t>
  </si>
  <si>
    <t>Mālkalnes 33</t>
  </si>
  <si>
    <t>Mālkalnes 34</t>
  </si>
  <si>
    <t>Mālkalnes 35</t>
  </si>
  <si>
    <t>Mālkalnes 38</t>
  </si>
  <si>
    <t>Mālkalnes 4</t>
  </si>
  <si>
    <t>Mālkalnes 5</t>
  </si>
  <si>
    <t>Mālkalnes 6</t>
  </si>
  <si>
    <t>Mālkalnes 7</t>
  </si>
  <si>
    <t>Mālkalnes 8</t>
  </si>
  <si>
    <t>Mālkalnes 9</t>
  </si>
  <si>
    <t>Meža 11</t>
  </si>
  <si>
    <t>Meža 15</t>
  </si>
  <si>
    <t>Meža 3</t>
  </si>
  <si>
    <t>Meža 4</t>
  </si>
  <si>
    <t>Meža 4a</t>
  </si>
  <si>
    <t>Meža 6</t>
  </si>
  <si>
    <t>Parka 10</t>
  </si>
  <si>
    <t>Parka 1a</t>
  </si>
  <si>
    <t>Parka 1b</t>
  </si>
  <si>
    <t>Parka 8</t>
  </si>
  <si>
    <t>Priežu 1</t>
  </si>
  <si>
    <t>Rīgas 10</t>
  </si>
  <si>
    <t>Rīgas 18</t>
  </si>
  <si>
    <t>Rīgas 6</t>
  </si>
  <si>
    <t>Silavas</t>
  </si>
  <si>
    <t>Skolas 10</t>
  </si>
  <si>
    <t>Skolas 11</t>
  </si>
  <si>
    <t>Skolas 15</t>
  </si>
  <si>
    <t>Skolas 16</t>
  </si>
  <si>
    <t>Skolas 17</t>
  </si>
  <si>
    <t>Skolas 19</t>
  </si>
  <si>
    <t>Skolas 1a</t>
  </si>
  <si>
    <t>Skolas 1b</t>
  </si>
  <si>
    <t>Skolas 5</t>
  </si>
  <si>
    <t>Skolas 7</t>
  </si>
  <si>
    <t>Skolas 9</t>
  </si>
  <si>
    <t>Smilšu 1</t>
  </si>
  <si>
    <t>Smilšu 2</t>
  </si>
  <si>
    <t>Strazdu 1</t>
  </si>
  <si>
    <t>Sūnu 3</t>
  </si>
  <si>
    <t>Tīnūžu 10</t>
  </si>
  <si>
    <t>Tīnūžu 11</t>
  </si>
  <si>
    <t>Tīnūžu 12</t>
  </si>
  <si>
    <t>Tīnūžu 13</t>
  </si>
  <si>
    <t>Tīnūžu 15</t>
  </si>
  <si>
    <t>Tīnūžu 16</t>
  </si>
  <si>
    <t>Tīnūžu 18</t>
  </si>
  <si>
    <t>Tīnūžu 20</t>
  </si>
  <si>
    <t>Tīnūžu 3a</t>
  </si>
  <si>
    <t>Tīnūžu 5</t>
  </si>
  <si>
    <t>Tīnūžu 7</t>
  </si>
  <si>
    <t>Tīnūžu 8</t>
  </si>
  <si>
    <t>Tīnūžu 9</t>
  </si>
  <si>
    <t>Turkalnes 1</t>
  </si>
  <si>
    <t>Turkalnes 13</t>
  </si>
  <si>
    <t>Turkalnes 17</t>
  </si>
  <si>
    <t>Turkalnes 1a</t>
  </si>
  <si>
    <t>Turkalnes 2</t>
  </si>
  <si>
    <t>Turkalnes 3</t>
  </si>
  <si>
    <t>Turkalnes 5</t>
  </si>
  <si>
    <t>Turkalnes 9</t>
  </si>
  <si>
    <t>Upes 1</t>
  </si>
  <si>
    <t>Upes 18a</t>
  </si>
  <si>
    <t>Upes 1a</t>
  </si>
  <si>
    <t>Upes 20</t>
  </si>
  <si>
    <t>Upes 22</t>
  </si>
  <si>
    <t>Upes 5</t>
  </si>
  <si>
    <t>Upes 7</t>
  </si>
  <si>
    <t>Uzvaras iela 18, dz.1</t>
  </si>
  <si>
    <t>Vārnu dzirnavas</t>
  </si>
  <si>
    <t>Vidus 16a</t>
  </si>
  <si>
    <t>Vidus 20</t>
  </si>
  <si>
    <t>Vidzemes 2</t>
  </si>
  <si>
    <t>Zaķu 1</t>
  </si>
  <si>
    <t>Zaķu 2</t>
  </si>
  <si>
    <t>Zaķu 3</t>
  </si>
  <si>
    <t>Zilokalnu 10</t>
  </si>
  <si>
    <t>Zilokalnu 16</t>
  </si>
  <si>
    <t>Zilokalnu 18</t>
  </si>
  <si>
    <t>Zilokalnu 22</t>
  </si>
  <si>
    <t>Zilokalnu 24</t>
  </si>
  <si>
    <t>Zinību 6</t>
  </si>
  <si>
    <t>Zinību 8</t>
  </si>
  <si>
    <t>Zvaigžņu 3</t>
  </si>
  <si>
    <t>Zvaigžņu 9</t>
  </si>
  <si>
    <t>Ogres novada pašvaldības domes</t>
  </si>
  <si>
    <t xml:space="preserve">PA "Ogres namsaimnieks" pārvaldīšanā un apsaimniekošanā esošo </t>
  </si>
  <si>
    <t>Nr.p.k.</t>
  </si>
  <si>
    <t>Adrese (ielas nosaukums, prospekts)</t>
  </si>
  <si>
    <t>Pārvaldīšanas un apsaimniekošanas maksa, EUR bez PVN/m2</t>
  </si>
  <si>
    <t>Zemes noma, EUR bez PVN/m2</t>
  </si>
  <si>
    <t>Plānotie  remontdarbi, EUR bez PVN/m2</t>
  </si>
  <si>
    <t>Uzkrājumu veidošana, EUR bez PVN/m2</t>
  </si>
  <si>
    <t>Pārtēriņa dzēšana, EUR bez PVN/m2</t>
  </si>
  <si>
    <t>dzīvojamo māju pārvaldīšanas/apsaimniekošanas maksas 2018.gadam</t>
  </si>
  <si>
    <t>Pārvaldīšanas un apsaimniekošanas maksa kopā (iekļaujot zemes nomu, plānotos remontdarbus, uzkrājumu veid., pārtēriņa dzēšanu.), EUR bez PVN/m2</t>
  </si>
  <si>
    <t>E.Helmanis</t>
  </si>
  <si>
    <t>Domes priekšsēdētājs</t>
  </si>
  <si>
    <t xml:space="preserve">Pielikums </t>
  </si>
  <si>
    <t xml:space="preserve"> 21.12.2017. saistošajiem noteikumiem Nr.25/2017</t>
  </si>
  <si>
    <t>(Ogres novada pašvaldības domes 29.03.2018. sēdes lēmuma (protokols Nr.5;22.§) redakcijā</t>
  </si>
  <si>
    <t xml:space="preserve">Ar Ogres novada domes 29.03.2018. sēdes lēmuma (protokols Nr.5; 22.§) grozījumiem;  </t>
  </si>
  <si>
    <t xml:space="preserve">Ar Ogres novada domes 19.04.2018. sēdes lēmuma (protokols Nr.6; 29.§ )grozījumiem </t>
  </si>
  <si>
    <r>
      <t>(Ogres novada pašvaldības domes 19.04.2018. sēdes lēmuma (protokols Nr.6;29</t>
    </r>
    <r>
      <rPr>
        <sz val="11"/>
        <color indexed="8"/>
        <rFont val="Times New Roman"/>
        <family val="1"/>
      </rPr>
      <t xml:space="preserve">.§) </t>
    </r>
    <r>
      <rPr>
        <i/>
        <sz val="11"/>
        <color indexed="8"/>
        <rFont val="Times New Roman"/>
        <family val="1"/>
      </rPr>
      <t>redakcijā)</t>
    </r>
  </si>
  <si>
    <r>
      <t>(Ogres novada pašvaldības domes 29.03.2018. sēdes lēmuma (protokols Nr.5;22</t>
    </r>
    <r>
      <rPr>
        <sz val="11"/>
        <color indexed="8"/>
        <rFont val="Times New Roman"/>
        <family val="1"/>
      </rPr>
      <t xml:space="preserve">.§) </t>
    </r>
    <r>
      <rPr>
        <i/>
        <sz val="11"/>
        <color indexed="8"/>
        <rFont val="Times New Roman"/>
        <family val="1"/>
      </rPr>
      <t>redakcijā)</t>
    </r>
  </si>
  <si>
    <t>(Ogres novada pašvaldības domes 19.04.2018. sēdes lēmuma (protokols Nr.6;29.§) redakcijā)</t>
  </si>
  <si>
    <t>(Ogres novada pašvaldības domes 29.03.2018. sēdes lēmuma (protokols Nr.5;22.§) redakcijā)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</si>
</sst>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* #,##0.000_);_(* \(#,##0.000\);_(* &quot; &quot;??_);_(@_)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11"/>
      <name val="Calibri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9"/>
      <color indexed="8"/>
      <name val="Times New Roman"/>
      <family val="1"/>
    </font>
    <font>
      <sz val="12"/>
      <color indexed="8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9"/>
      <color rgb="FF000000"/>
      <name val="Times New Roman"/>
      <family val="1"/>
    </font>
    <font>
      <b/>
      <sz val="9"/>
      <color theme="1"/>
      <name val="Times New Roman"/>
      <family val="1"/>
    </font>
    <font>
      <i/>
      <sz val="10"/>
      <color theme="1"/>
      <name val="Times New Roman"/>
      <family val="1"/>
    </font>
    <font>
      <i/>
      <sz val="9"/>
      <color rgb="FF000000"/>
      <name val="Times New Roman"/>
      <family val="1"/>
    </font>
    <font>
      <i/>
      <sz val="11"/>
      <color rgb="FF000000"/>
      <name val="Times New Roman"/>
      <family val="1"/>
    </font>
    <font>
      <sz val="11"/>
      <color rgb="FF000000"/>
      <name val="Times New Roman"/>
      <family val="1"/>
    </font>
    <font>
      <i/>
      <sz val="11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7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48" fillId="0" borderId="0" xfId="0" applyFont="1" applyAlignment="1">
      <alignment/>
    </xf>
    <xf numFmtId="0" fontId="49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/>
    </xf>
    <xf numFmtId="164" fontId="50" fillId="0" borderId="10" xfId="0" applyNumberFormat="1" applyFont="1" applyBorder="1" applyAlignment="1">
      <alignment horizontal="center"/>
    </xf>
    <xf numFmtId="164" fontId="50" fillId="0" borderId="10" xfId="0" applyNumberFormat="1" applyFont="1" applyBorder="1" applyAlignment="1">
      <alignment/>
    </xf>
    <xf numFmtId="164" fontId="5" fillId="0" borderId="10" xfId="0" applyNumberFormat="1" applyFont="1" applyBorder="1" applyAlignment="1">
      <alignment horizontal="center"/>
    </xf>
    <xf numFmtId="164" fontId="5" fillId="0" borderId="10" xfId="0" applyNumberFormat="1" applyFont="1" applyBorder="1" applyAlignment="1">
      <alignment horizontal="center" vertical="center"/>
    </xf>
    <xf numFmtId="0" fontId="50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/>
    </xf>
    <xf numFmtId="164" fontId="7" fillId="0" borderId="10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0" fillId="0" borderId="0" xfId="0" applyAlignment="1">
      <alignment horizontal="right"/>
    </xf>
    <xf numFmtId="0" fontId="50" fillId="0" borderId="11" xfId="0" applyFont="1" applyBorder="1" applyAlignment="1">
      <alignment horizontal="center"/>
    </xf>
    <xf numFmtId="164" fontId="50" fillId="0" borderId="11" xfId="0" applyNumberFormat="1" applyFont="1" applyBorder="1" applyAlignment="1">
      <alignment horizontal="center"/>
    </xf>
    <xf numFmtId="164" fontId="5" fillId="0" borderId="11" xfId="0" applyNumberFormat="1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vertical="center"/>
    </xf>
    <xf numFmtId="0" fontId="51" fillId="0" borderId="10" xfId="0" applyFont="1" applyBorder="1" applyAlignment="1">
      <alignment horizontal="right" vertical="center"/>
    </xf>
    <xf numFmtId="0" fontId="50" fillId="0" borderId="10" xfId="0" applyFont="1" applyBorder="1" applyAlignment="1">
      <alignment horizontal="right" vertical="center"/>
    </xf>
    <xf numFmtId="0" fontId="52" fillId="0" borderId="10" xfId="0" applyFont="1" applyBorder="1" applyAlignment="1">
      <alignment horizontal="right" vertical="center"/>
    </xf>
    <xf numFmtId="0" fontId="53" fillId="0" borderId="12" xfId="0" applyFont="1" applyBorder="1" applyAlignment="1">
      <alignment horizontal="left"/>
    </xf>
    <xf numFmtId="0" fontId="53" fillId="0" borderId="13" xfId="0" applyFont="1" applyBorder="1" applyAlignment="1">
      <alignment horizontal="left"/>
    </xf>
    <xf numFmtId="0" fontId="53" fillId="0" borderId="14" xfId="0" applyFont="1" applyBorder="1" applyAlignment="1">
      <alignment horizontal="left"/>
    </xf>
    <xf numFmtId="164" fontId="50" fillId="0" borderId="10" xfId="0" applyNumberFormat="1" applyFont="1" applyBorder="1" applyAlignment="1">
      <alignment horizontal="right"/>
    </xf>
    <xf numFmtId="0" fontId="54" fillId="0" borderId="15" xfId="0" applyFont="1" applyBorder="1" applyAlignment="1">
      <alignment horizontal="left" vertical="center"/>
    </xf>
    <xf numFmtId="0" fontId="54" fillId="0" borderId="16" xfId="0" applyFont="1" applyBorder="1" applyAlignment="1">
      <alignment horizontal="left" vertical="center"/>
    </xf>
    <xf numFmtId="0" fontId="54" fillId="0" borderId="17" xfId="0" applyFont="1" applyBorder="1" applyAlignment="1">
      <alignment horizontal="left" vertical="center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55" fillId="0" borderId="0" xfId="0" applyFont="1" applyAlignment="1">
      <alignment horizontal="right" wrapText="1"/>
    </xf>
    <xf numFmtId="0" fontId="56" fillId="0" borderId="0" xfId="0" applyFont="1" applyAlignment="1">
      <alignment horizontal="right" wrapText="1"/>
    </xf>
    <xf numFmtId="0" fontId="57" fillId="0" borderId="18" xfId="0" applyFont="1" applyBorder="1" applyAlignment="1">
      <alignment horizontal="left" vertical="center"/>
    </xf>
    <xf numFmtId="0" fontId="57" fillId="0" borderId="19" xfId="0" applyFont="1" applyBorder="1" applyAlignment="1">
      <alignment horizontal="left" vertical="center"/>
    </xf>
    <xf numFmtId="0" fontId="53" fillId="0" borderId="12" xfId="0" applyFont="1" applyBorder="1" applyAlignment="1">
      <alignment horizontal="left"/>
    </xf>
    <xf numFmtId="0" fontId="53" fillId="0" borderId="13" xfId="0" applyFont="1" applyBorder="1" applyAlignment="1">
      <alignment horizontal="left"/>
    </xf>
    <xf numFmtId="0" fontId="53" fillId="0" borderId="14" xfId="0" applyFont="1" applyBorder="1" applyAlignment="1">
      <alignment horizontal="left"/>
    </xf>
    <xf numFmtId="0" fontId="54" fillId="0" borderId="12" xfId="0" applyFont="1" applyBorder="1" applyAlignment="1">
      <alignment horizontal="left" vertical="center"/>
    </xf>
    <xf numFmtId="0" fontId="54" fillId="0" borderId="13" xfId="0" applyFont="1" applyBorder="1" applyAlignment="1">
      <alignment horizontal="left" vertical="center"/>
    </xf>
    <xf numFmtId="0" fontId="54" fillId="0" borderId="14" xfId="0" applyFont="1" applyBorder="1" applyAlignment="1">
      <alignment horizontal="left" vertical="center"/>
    </xf>
    <xf numFmtId="0" fontId="58" fillId="0" borderId="0" xfId="0" applyFont="1" applyAlignment="1">
      <alignment horizontal="center" vertical="center"/>
    </xf>
    <xf numFmtId="0" fontId="57" fillId="0" borderId="0" xfId="0" applyFont="1" applyAlignment="1">
      <alignment horizontal="righ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8"/>
  <sheetViews>
    <sheetView tabSelected="1" zoomScalePageLayoutView="0" workbookViewId="0" topLeftCell="A1">
      <selection activeCell="Q197" sqref="Q197"/>
    </sheetView>
  </sheetViews>
  <sheetFormatPr defaultColWidth="9.140625" defaultRowHeight="15"/>
  <cols>
    <col min="1" max="1" width="6.28125" style="0" customWidth="1"/>
    <col min="2" max="2" width="14.00390625" style="0" customWidth="1"/>
    <col min="3" max="3" width="12.8515625" style="0" customWidth="1"/>
    <col min="4" max="4" width="8.8515625" style="0" customWidth="1"/>
    <col min="5" max="5" width="12.28125" style="0" customWidth="1"/>
    <col min="6" max="6" width="10.28125" style="0" customWidth="1"/>
    <col min="7" max="7" width="8.7109375" style="0" customWidth="1"/>
    <col min="8" max="8" width="20.7109375" style="0" customWidth="1"/>
  </cols>
  <sheetData>
    <row r="1" spans="6:8" ht="15">
      <c r="F1" s="4"/>
      <c r="G1" s="4"/>
      <c r="H1" s="3" t="s">
        <v>189</v>
      </c>
    </row>
    <row r="2" spans="7:8" ht="15">
      <c r="G2" s="4"/>
      <c r="H2" s="3" t="s">
        <v>176</v>
      </c>
    </row>
    <row r="3" ht="15">
      <c r="H3" s="3" t="s">
        <v>190</v>
      </c>
    </row>
    <row r="4" ht="15">
      <c r="H4" s="17"/>
    </row>
    <row r="5" spans="1:8" ht="15">
      <c r="A5" s="35" t="s">
        <v>192</v>
      </c>
      <c r="B5" s="36"/>
      <c r="C5" s="36"/>
      <c r="D5" s="36"/>
      <c r="E5" s="36"/>
      <c r="F5" s="36"/>
      <c r="G5" s="36"/>
      <c r="H5" s="36"/>
    </row>
    <row r="6" spans="2:8" ht="15" customHeight="1">
      <c r="B6" s="46" t="s">
        <v>193</v>
      </c>
      <c r="C6" s="33"/>
      <c r="D6" s="33"/>
      <c r="E6" s="33"/>
      <c r="F6" s="33"/>
      <c r="G6" s="33"/>
      <c r="H6" s="33"/>
    </row>
    <row r="7" spans="3:8" ht="15.75">
      <c r="C7" s="5" t="s">
        <v>177</v>
      </c>
      <c r="D7" s="5"/>
      <c r="E7" s="5"/>
      <c r="F7" s="5"/>
      <c r="G7" s="5"/>
      <c r="H7" s="5"/>
    </row>
    <row r="8" spans="3:8" ht="15.75">
      <c r="C8" s="5" t="s">
        <v>185</v>
      </c>
      <c r="D8" s="5"/>
      <c r="E8" s="5"/>
      <c r="F8" s="5"/>
      <c r="G8" s="5"/>
      <c r="H8" s="5"/>
    </row>
    <row r="9" spans="2:8" ht="15.75">
      <c r="B9" s="1"/>
      <c r="C9" s="1"/>
      <c r="D9" s="1"/>
      <c r="E9" s="1"/>
      <c r="F9" s="1"/>
      <c r="G9" s="1"/>
      <c r="H9" s="1"/>
    </row>
    <row r="10" spans="1:8" s="2" customFormat="1" ht="129" customHeight="1">
      <c r="A10" s="6" t="s">
        <v>178</v>
      </c>
      <c r="B10" s="7" t="s">
        <v>179</v>
      </c>
      <c r="C10" s="7" t="s">
        <v>180</v>
      </c>
      <c r="D10" s="7" t="s">
        <v>181</v>
      </c>
      <c r="E10" s="7" t="s">
        <v>182</v>
      </c>
      <c r="F10" s="7" t="s">
        <v>183</v>
      </c>
      <c r="G10" s="7" t="s">
        <v>184</v>
      </c>
      <c r="H10" s="7" t="s">
        <v>186</v>
      </c>
    </row>
    <row r="11" spans="1:8" ht="15">
      <c r="A11" s="8">
        <v>1</v>
      </c>
      <c r="B11" s="8" t="s">
        <v>0</v>
      </c>
      <c r="C11" s="9">
        <v>0.554</v>
      </c>
      <c r="D11" s="9">
        <v>0.07285</v>
      </c>
      <c r="E11" s="10">
        <v>0.112</v>
      </c>
      <c r="F11" s="9">
        <v>0</v>
      </c>
      <c r="G11" s="9">
        <v>0.06</v>
      </c>
      <c r="H11" s="11">
        <v>0.799</v>
      </c>
    </row>
    <row r="12" spans="1:8" ht="15">
      <c r="A12" s="8">
        <f>A11+1</f>
        <v>2</v>
      </c>
      <c r="B12" s="8" t="s">
        <v>1</v>
      </c>
      <c r="C12" s="9">
        <v>0.526</v>
      </c>
      <c r="D12" s="9">
        <v>0.068</v>
      </c>
      <c r="E12" s="9">
        <v>0.093</v>
      </c>
      <c r="F12" s="9">
        <v>0</v>
      </c>
      <c r="G12" s="9">
        <v>0</v>
      </c>
      <c r="H12" s="11">
        <v>0.687</v>
      </c>
    </row>
    <row r="13" spans="1:8" ht="15">
      <c r="A13" s="8">
        <f aca="true" t="shared" si="0" ref="A13:A76">A12+1</f>
        <v>3</v>
      </c>
      <c r="B13" s="8" t="s">
        <v>2</v>
      </c>
      <c r="C13" s="9">
        <v>0.486</v>
      </c>
      <c r="D13" s="9">
        <v>0.034</v>
      </c>
      <c r="E13" s="9">
        <v>0</v>
      </c>
      <c r="F13" s="9"/>
      <c r="G13" s="9">
        <v>0</v>
      </c>
      <c r="H13" s="11">
        <v>0.52</v>
      </c>
    </row>
    <row r="14" spans="1:8" ht="15">
      <c r="A14" s="8">
        <f t="shared" si="0"/>
        <v>4</v>
      </c>
      <c r="B14" s="8" t="s">
        <v>3</v>
      </c>
      <c r="C14" s="9">
        <v>0.426</v>
      </c>
      <c r="D14" s="9">
        <v>0.06</v>
      </c>
      <c r="E14" s="9">
        <v>0</v>
      </c>
      <c r="F14" s="9">
        <v>0.064</v>
      </c>
      <c r="G14" s="9">
        <v>0</v>
      </c>
      <c r="H14" s="11">
        <v>0.55</v>
      </c>
    </row>
    <row r="15" spans="1:8" ht="15">
      <c r="A15" s="8">
        <f t="shared" si="0"/>
        <v>5</v>
      </c>
      <c r="B15" s="8" t="s">
        <v>4</v>
      </c>
      <c r="C15" s="9">
        <f>0.433+0.001</f>
        <v>0.434</v>
      </c>
      <c r="D15" s="9">
        <v>0.007</v>
      </c>
      <c r="E15" s="9">
        <v>0</v>
      </c>
      <c r="F15" s="9">
        <v>0</v>
      </c>
      <c r="G15" s="9">
        <v>0</v>
      </c>
      <c r="H15" s="12">
        <v>0.441</v>
      </c>
    </row>
    <row r="16" spans="1:8" ht="15">
      <c r="A16" s="8">
        <f t="shared" si="0"/>
        <v>6</v>
      </c>
      <c r="B16" s="8" t="s">
        <v>5</v>
      </c>
      <c r="C16" s="9">
        <v>0.381</v>
      </c>
      <c r="D16" s="9">
        <v>0</v>
      </c>
      <c r="E16" s="9">
        <v>0</v>
      </c>
      <c r="F16" s="9">
        <v>0</v>
      </c>
      <c r="G16" s="9">
        <v>0</v>
      </c>
      <c r="H16" s="12">
        <v>0.381</v>
      </c>
    </row>
    <row r="17" spans="1:8" ht="15">
      <c r="A17" s="8">
        <f t="shared" si="0"/>
        <v>7</v>
      </c>
      <c r="B17" s="8" t="s">
        <v>6</v>
      </c>
      <c r="C17" s="9">
        <f>0.452+0.001</f>
        <v>0.453</v>
      </c>
      <c r="D17" s="9">
        <v>0</v>
      </c>
      <c r="E17" s="9">
        <v>0.05</v>
      </c>
      <c r="F17" s="9">
        <v>0.048</v>
      </c>
      <c r="G17" s="9">
        <v>0</v>
      </c>
      <c r="H17" s="12">
        <v>0.551</v>
      </c>
    </row>
    <row r="18" spans="1:8" ht="15">
      <c r="A18" s="8">
        <f t="shared" si="0"/>
        <v>8</v>
      </c>
      <c r="B18" s="8" t="s">
        <v>7</v>
      </c>
      <c r="C18" s="9">
        <v>0.421</v>
      </c>
      <c r="D18" s="9">
        <v>0</v>
      </c>
      <c r="E18" s="9">
        <v>0.328</v>
      </c>
      <c r="F18" s="9">
        <v>0</v>
      </c>
      <c r="G18" s="9">
        <v>0</v>
      </c>
      <c r="H18" s="12">
        <v>0.749</v>
      </c>
    </row>
    <row r="19" spans="1:8" ht="15">
      <c r="A19" s="8">
        <f t="shared" si="0"/>
        <v>9</v>
      </c>
      <c r="B19" s="8" t="s">
        <v>8</v>
      </c>
      <c r="C19" s="9">
        <f>0.505-0.001</f>
        <v>0.504</v>
      </c>
      <c r="D19" s="9">
        <v>0.089</v>
      </c>
      <c r="E19" s="9">
        <v>0</v>
      </c>
      <c r="F19" s="9">
        <v>0</v>
      </c>
      <c r="G19" s="9">
        <v>0</v>
      </c>
      <c r="H19" s="12">
        <v>0.593</v>
      </c>
    </row>
    <row r="20" spans="1:8" ht="15">
      <c r="A20" s="8">
        <f t="shared" si="0"/>
        <v>10</v>
      </c>
      <c r="B20" s="8" t="s">
        <v>9</v>
      </c>
      <c r="C20" s="9">
        <v>0.451</v>
      </c>
      <c r="D20" s="9">
        <v>0.012</v>
      </c>
      <c r="E20" s="9">
        <v>0.197</v>
      </c>
      <c r="F20" s="9">
        <v>0</v>
      </c>
      <c r="G20" s="9">
        <v>0</v>
      </c>
      <c r="H20" s="12">
        <v>0.66</v>
      </c>
    </row>
    <row r="21" spans="1:8" ht="15">
      <c r="A21" s="8">
        <f t="shared" si="0"/>
        <v>11</v>
      </c>
      <c r="B21" s="8" t="s">
        <v>10</v>
      </c>
      <c r="C21" s="9">
        <v>0.425</v>
      </c>
      <c r="D21" s="9">
        <v>0</v>
      </c>
      <c r="E21" s="9">
        <v>0</v>
      </c>
      <c r="F21" s="9">
        <v>0.025</v>
      </c>
      <c r="G21" s="9">
        <v>0</v>
      </c>
      <c r="H21" s="12">
        <v>0.45</v>
      </c>
    </row>
    <row r="22" spans="1:8" ht="15">
      <c r="A22" s="8">
        <f t="shared" si="0"/>
        <v>12</v>
      </c>
      <c r="B22" s="8" t="s">
        <v>11</v>
      </c>
      <c r="C22" s="9">
        <v>0.437</v>
      </c>
      <c r="D22" s="9">
        <v>0.069</v>
      </c>
      <c r="E22" s="9">
        <v>0.27</v>
      </c>
      <c r="F22" s="9">
        <v>0</v>
      </c>
      <c r="G22" s="9">
        <v>0</v>
      </c>
      <c r="H22" s="12">
        <v>0.776</v>
      </c>
    </row>
    <row r="23" spans="1:8" ht="15">
      <c r="A23" s="8">
        <f t="shared" si="0"/>
        <v>13</v>
      </c>
      <c r="B23" s="8" t="s">
        <v>12</v>
      </c>
      <c r="C23" s="9">
        <f>0.416+0.001</f>
        <v>0.417</v>
      </c>
      <c r="D23" s="9">
        <v>0.05442</v>
      </c>
      <c r="E23" s="9">
        <v>0.06</v>
      </c>
      <c r="F23" s="9">
        <v>0</v>
      </c>
      <c r="G23" s="9">
        <v>0</v>
      </c>
      <c r="H23" s="12">
        <v>0.531</v>
      </c>
    </row>
    <row r="24" spans="1:8" ht="15">
      <c r="A24" s="8">
        <f t="shared" si="0"/>
        <v>14</v>
      </c>
      <c r="B24" s="8" t="s">
        <v>13</v>
      </c>
      <c r="C24" s="9">
        <v>0.499</v>
      </c>
      <c r="D24" s="9">
        <v>0</v>
      </c>
      <c r="E24" s="9"/>
      <c r="F24" s="9">
        <v>0</v>
      </c>
      <c r="G24" s="9">
        <v>0</v>
      </c>
      <c r="H24" s="12">
        <v>0.499</v>
      </c>
    </row>
    <row r="25" spans="1:8" ht="15">
      <c r="A25" s="8">
        <f t="shared" si="0"/>
        <v>15</v>
      </c>
      <c r="B25" s="8" t="s">
        <v>14</v>
      </c>
      <c r="C25" s="9">
        <v>0.431</v>
      </c>
      <c r="D25" s="9">
        <v>0.08095</v>
      </c>
      <c r="E25" s="9">
        <v>0</v>
      </c>
      <c r="F25" s="9">
        <v>0</v>
      </c>
      <c r="G25" s="9">
        <v>0</v>
      </c>
      <c r="H25" s="12">
        <v>0.512</v>
      </c>
    </row>
    <row r="26" spans="1:8" ht="15">
      <c r="A26" s="8">
        <f t="shared" si="0"/>
        <v>16</v>
      </c>
      <c r="B26" s="8" t="s">
        <v>15</v>
      </c>
      <c r="C26" s="9">
        <v>0.494</v>
      </c>
      <c r="D26" s="9">
        <v>0</v>
      </c>
      <c r="E26" s="9">
        <v>0</v>
      </c>
      <c r="F26" s="9">
        <v>0</v>
      </c>
      <c r="G26" s="9">
        <v>0</v>
      </c>
      <c r="H26" s="12">
        <v>0.494</v>
      </c>
    </row>
    <row r="27" spans="1:8" ht="15">
      <c r="A27" s="8">
        <f t="shared" si="0"/>
        <v>17</v>
      </c>
      <c r="B27" s="8" t="s">
        <v>16</v>
      </c>
      <c r="C27" s="9">
        <v>0.478</v>
      </c>
      <c r="D27" s="9">
        <v>0.08492</v>
      </c>
      <c r="E27" s="9">
        <v>0.092</v>
      </c>
      <c r="F27" s="9">
        <v>0</v>
      </c>
      <c r="G27" s="9">
        <v>0.154</v>
      </c>
      <c r="H27" s="12">
        <v>0.809</v>
      </c>
    </row>
    <row r="28" spans="1:8" ht="15">
      <c r="A28" s="8">
        <f t="shared" si="0"/>
        <v>18</v>
      </c>
      <c r="B28" s="8" t="s">
        <v>17</v>
      </c>
      <c r="C28" s="9">
        <v>0.495</v>
      </c>
      <c r="D28" s="9">
        <v>0.15928</v>
      </c>
      <c r="E28" s="9">
        <v>0</v>
      </c>
      <c r="F28" s="9">
        <v>0</v>
      </c>
      <c r="G28" s="9">
        <v>0.153</v>
      </c>
      <c r="H28" s="12">
        <v>0.807</v>
      </c>
    </row>
    <row r="29" spans="1:8" ht="15">
      <c r="A29" s="8">
        <f t="shared" si="0"/>
        <v>19</v>
      </c>
      <c r="B29" s="8" t="s">
        <v>18</v>
      </c>
      <c r="C29" s="9">
        <v>0.462</v>
      </c>
      <c r="D29" s="9">
        <v>0.07574</v>
      </c>
      <c r="E29" s="9">
        <v>0</v>
      </c>
      <c r="F29" s="9">
        <v>0.164</v>
      </c>
      <c r="G29" s="9">
        <v>0</v>
      </c>
      <c r="H29" s="12">
        <v>0.702</v>
      </c>
    </row>
    <row r="30" spans="1:8" ht="15">
      <c r="A30" s="8">
        <f t="shared" si="0"/>
        <v>20</v>
      </c>
      <c r="B30" s="8" t="s">
        <v>19</v>
      </c>
      <c r="C30" s="9">
        <f>0.434+0.001</f>
        <v>0.435</v>
      </c>
      <c r="D30" s="9">
        <v>0.01349</v>
      </c>
      <c r="E30" s="9">
        <v>0.113</v>
      </c>
      <c r="F30" s="9"/>
      <c r="G30" s="9">
        <v>0</v>
      </c>
      <c r="H30" s="12">
        <v>0.5613</v>
      </c>
    </row>
    <row r="31" spans="1:8" ht="15">
      <c r="A31" s="8">
        <f t="shared" si="0"/>
        <v>21</v>
      </c>
      <c r="B31" s="8" t="s">
        <v>20</v>
      </c>
      <c r="C31" s="9">
        <v>0.482</v>
      </c>
      <c r="D31" s="9">
        <v>0.035</v>
      </c>
      <c r="E31" s="9"/>
      <c r="F31" s="9">
        <v>0</v>
      </c>
      <c r="G31" s="9">
        <v>0</v>
      </c>
      <c r="H31" s="12">
        <v>0.517</v>
      </c>
    </row>
    <row r="32" spans="1:8" ht="15">
      <c r="A32" s="8">
        <f t="shared" si="0"/>
        <v>22</v>
      </c>
      <c r="B32" s="8" t="s">
        <v>21</v>
      </c>
      <c r="C32" s="9">
        <v>0.604</v>
      </c>
      <c r="D32" s="9">
        <v>0</v>
      </c>
      <c r="E32" s="9">
        <v>0</v>
      </c>
      <c r="F32" s="9">
        <v>0</v>
      </c>
      <c r="G32" s="9">
        <v>0</v>
      </c>
      <c r="H32" s="12">
        <v>0.604</v>
      </c>
    </row>
    <row r="33" spans="1:8" ht="15">
      <c r="A33" s="8">
        <f t="shared" si="0"/>
        <v>23</v>
      </c>
      <c r="B33" s="8" t="s">
        <v>22</v>
      </c>
      <c r="C33" s="9">
        <v>0.544</v>
      </c>
      <c r="D33" s="9">
        <v>0</v>
      </c>
      <c r="E33" s="9">
        <v>0</v>
      </c>
      <c r="F33" s="9">
        <v>0</v>
      </c>
      <c r="G33" s="9">
        <v>0</v>
      </c>
      <c r="H33" s="12">
        <v>0.544</v>
      </c>
    </row>
    <row r="34" spans="1:8" ht="15">
      <c r="A34" s="8">
        <f t="shared" si="0"/>
        <v>24</v>
      </c>
      <c r="B34" s="8" t="s">
        <v>23</v>
      </c>
      <c r="C34" s="9">
        <v>0.487</v>
      </c>
      <c r="D34" s="9">
        <v>0</v>
      </c>
      <c r="E34" s="9">
        <v>0.005</v>
      </c>
      <c r="F34" s="9">
        <v>0</v>
      </c>
      <c r="G34" s="9">
        <v>0</v>
      </c>
      <c r="H34" s="12">
        <v>0.492</v>
      </c>
    </row>
    <row r="35" spans="1:8" ht="15">
      <c r="A35" s="8">
        <f t="shared" si="0"/>
        <v>25</v>
      </c>
      <c r="B35" s="8" t="s">
        <v>24</v>
      </c>
      <c r="C35" s="9">
        <v>0.659</v>
      </c>
      <c r="D35" s="9">
        <v>0.481</v>
      </c>
      <c r="E35" s="9">
        <v>0</v>
      </c>
      <c r="F35" s="9">
        <v>0</v>
      </c>
      <c r="G35" s="9">
        <v>0</v>
      </c>
      <c r="H35" s="12">
        <v>1.14</v>
      </c>
    </row>
    <row r="36" spans="1:8" ht="15">
      <c r="A36" s="8">
        <f t="shared" si="0"/>
        <v>26</v>
      </c>
      <c r="B36" s="8" t="s">
        <v>25</v>
      </c>
      <c r="C36" s="9">
        <v>0.279</v>
      </c>
      <c r="D36" s="9">
        <v>0.134</v>
      </c>
      <c r="E36" s="9">
        <v>0.037</v>
      </c>
      <c r="F36" s="9"/>
      <c r="G36" s="9">
        <v>0</v>
      </c>
      <c r="H36" s="12">
        <v>0.45</v>
      </c>
    </row>
    <row r="37" spans="1:8" ht="15">
      <c r="A37" s="8">
        <f t="shared" si="0"/>
        <v>27</v>
      </c>
      <c r="B37" s="8" t="s">
        <v>26</v>
      </c>
      <c r="C37" s="9">
        <v>0.542</v>
      </c>
      <c r="D37" s="9">
        <v>0</v>
      </c>
      <c r="E37" s="9">
        <v>0</v>
      </c>
      <c r="F37" s="9">
        <v>0</v>
      </c>
      <c r="G37" s="9">
        <v>0.416</v>
      </c>
      <c r="H37" s="12">
        <v>0.958</v>
      </c>
    </row>
    <row r="38" spans="1:8" ht="15">
      <c r="A38" s="8">
        <f t="shared" si="0"/>
        <v>28</v>
      </c>
      <c r="B38" s="8" t="s">
        <v>27</v>
      </c>
      <c r="C38" s="9">
        <v>0.568</v>
      </c>
      <c r="D38" s="9">
        <v>0.075</v>
      </c>
      <c r="E38" s="9"/>
      <c r="F38" s="9">
        <v>0</v>
      </c>
      <c r="G38" s="9">
        <v>0</v>
      </c>
      <c r="H38" s="12">
        <v>0.643</v>
      </c>
    </row>
    <row r="39" spans="1:8" ht="15">
      <c r="A39" s="8">
        <f t="shared" si="0"/>
        <v>29</v>
      </c>
      <c r="B39" s="8" t="s">
        <v>28</v>
      </c>
      <c r="C39" s="9">
        <v>0.121</v>
      </c>
      <c r="D39" s="9">
        <v>0</v>
      </c>
      <c r="E39" s="9">
        <v>0</v>
      </c>
      <c r="F39" s="9">
        <v>0</v>
      </c>
      <c r="G39" s="9">
        <v>0</v>
      </c>
      <c r="H39" s="12">
        <v>0.121</v>
      </c>
    </row>
    <row r="40" spans="1:8" ht="15">
      <c r="A40" s="8">
        <f t="shared" si="0"/>
        <v>30</v>
      </c>
      <c r="B40" s="8" t="s">
        <v>29</v>
      </c>
      <c r="C40" s="9">
        <v>0.529</v>
      </c>
      <c r="D40" s="9">
        <v>0.077</v>
      </c>
      <c r="E40" s="9">
        <v>0.144</v>
      </c>
      <c r="F40" s="9">
        <v>0</v>
      </c>
      <c r="G40" s="9">
        <v>0</v>
      </c>
      <c r="H40" s="12">
        <v>0.75</v>
      </c>
    </row>
    <row r="41" spans="1:8" ht="15">
      <c r="A41" s="8">
        <f t="shared" si="0"/>
        <v>31</v>
      </c>
      <c r="B41" s="8" t="s">
        <v>30</v>
      </c>
      <c r="C41" s="9">
        <v>0.514</v>
      </c>
      <c r="D41" s="9">
        <v>0.071</v>
      </c>
      <c r="E41" s="9">
        <v>0</v>
      </c>
      <c r="F41" s="9">
        <v>0.346</v>
      </c>
      <c r="G41" s="9">
        <v>0.069</v>
      </c>
      <c r="H41" s="12">
        <v>1</v>
      </c>
    </row>
    <row r="42" spans="1:8" ht="15">
      <c r="A42" s="8">
        <f t="shared" si="0"/>
        <v>32</v>
      </c>
      <c r="B42" s="8" t="s">
        <v>31</v>
      </c>
      <c r="C42" s="9">
        <v>0.194</v>
      </c>
      <c r="D42" s="9">
        <v>0</v>
      </c>
      <c r="E42" s="9">
        <v>0</v>
      </c>
      <c r="F42" s="9">
        <v>0</v>
      </c>
      <c r="G42" s="9">
        <v>0</v>
      </c>
      <c r="H42" s="12">
        <v>0.194</v>
      </c>
    </row>
    <row r="43" spans="1:8" ht="15">
      <c r="A43" s="8">
        <f t="shared" si="0"/>
        <v>33</v>
      </c>
      <c r="B43" s="8" t="s">
        <v>32</v>
      </c>
      <c r="C43" s="9">
        <v>0.381</v>
      </c>
      <c r="D43" s="9">
        <v>0</v>
      </c>
      <c r="E43" s="9">
        <v>0</v>
      </c>
      <c r="F43" s="9">
        <v>0</v>
      </c>
      <c r="G43" s="9">
        <v>0</v>
      </c>
      <c r="H43" s="12">
        <v>0.381</v>
      </c>
    </row>
    <row r="44" spans="1:8" ht="15">
      <c r="A44" s="8">
        <f t="shared" si="0"/>
        <v>34</v>
      </c>
      <c r="B44" s="8" t="s">
        <v>33</v>
      </c>
      <c r="C44" s="9">
        <v>0.306</v>
      </c>
      <c r="D44" s="9">
        <v>0</v>
      </c>
      <c r="E44" s="9">
        <v>0</v>
      </c>
      <c r="F44" s="9">
        <v>0</v>
      </c>
      <c r="G44" s="9">
        <v>0</v>
      </c>
      <c r="H44" s="12">
        <v>0.306</v>
      </c>
    </row>
    <row r="45" spans="1:8" ht="15">
      <c r="A45" s="8">
        <f t="shared" si="0"/>
        <v>35</v>
      </c>
      <c r="B45" s="8" t="s">
        <v>34</v>
      </c>
      <c r="C45" s="9">
        <v>0.295</v>
      </c>
      <c r="D45" s="9">
        <v>0.121</v>
      </c>
      <c r="E45" s="9">
        <v>0</v>
      </c>
      <c r="F45" s="9">
        <v>0</v>
      </c>
      <c r="G45" s="9">
        <v>0</v>
      </c>
      <c r="H45" s="12">
        <v>0.416</v>
      </c>
    </row>
    <row r="46" spans="1:8" ht="15">
      <c r="A46" s="8">
        <f t="shared" si="0"/>
        <v>36</v>
      </c>
      <c r="B46" s="8" t="s">
        <v>35</v>
      </c>
      <c r="C46" s="9">
        <v>0.414</v>
      </c>
      <c r="D46" s="9">
        <v>0</v>
      </c>
      <c r="E46" s="9">
        <v>0</v>
      </c>
      <c r="F46" s="9">
        <v>0</v>
      </c>
      <c r="G46" s="9">
        <v>0</v>
      </c>
      <c r="H46" s="12">
        <v>0.414</v>
      </c>
    </row>
    <row r="47" spans="1:8" ht="15">
      <c r="A47" s="8">
        <f t="shared" si="0"/>
        <v>37</v>
      </c>
      <c r="B47" s="8" t="s">
        <v>36</v>
      </c>
      <c r="C47" s="9">
        <f>0.675+0.001</f>
        <v>0.676</v>
      </c>
      <c r="D47" s="9">
        <v>0</v>
      </c>
      <c r="E47" s="9">
        <v>0</v>
      </c>
      <c r="F47" s="9">
        <v>0</v>
      </c>
      <c r="G47" s="9">
        <v>0.034</v>
      </c>
      <c r="H47" s="12">
        <v>0.71</v>
      </c>
    </row>
    <row r="48" spans="1:8" ht="15">
      <c r="A48" s="8">
        <f t="shared" si="0"/>
        <v>38</v>
      </c>
      <c r="B48" s="8" t="s">
        <v>37</v>
      </c>
      <c r="C48" s="9">
        <f>0.486+0.001</f>
        <v>0.487</v>
      </c>
      <c r="D48" s="9">
        <v>0</v>
      </c>
      <c r="E48" s="9">
        <v>0.247</v>
      </c>
      <c r="F48" s="9">
        <v>0</v>
      </c>
      <c r="G48" s="9">
        <v>0.21</v>
      </c>
      <c r="H48" s="12">
        <v>0.944</v>
      </c>
    </row>
    <row r="49" spans="1:8" ht="15">
      <c r="A49" s="8">
        <f t="shared" si="0"/>
        <v>39</v>
      </c>
      <c r="B49" s="8" t="s">
        <v>38</v>
      </c>
      <c r="C49" s="9">
        <f>0.479-0.001</f>
        <v>0.478</v>
      </c>
      <c r="D49" s="9">
        <v>0.027</v>
      </c>
      <c r="E49" s="9">
        <v>0.166</v>
      </c>
      <c r="F49" s="9">
        <v>0</v>
      </c>
      <c r="G49" s="9">
        <v>0.058</v>
      </c>
      <c r="H49" s="12">
        <v>0.729</v>
      </c>
    </row>
    <row r="50" spans="1:8" ht="15">
      <c r="A50" s="8">
        <f t="shared" si="0"/>
        <v>40</v>
      </c>
      <c r="B50" s="8" t="s">
        <v>39</v>
      </c>
      <c r="C50" s="9">
        <f>0.409+0.001</f>
        <v>0.41</v>
      </c>
      <c r="D50" s="9">
        <v>0.049</v>
      </c>
      <c r="E50" s="9">
        <v>0.687</v>
      </c>
      <c r="F50" s="9"/>
      <c r="G50" s="9">
        <v>0</v>
      </c>
      <c r="H50" s="12">
        <v>1.146</v>
      </c>
    </row>
    <row r="51" spans="1:8" ht="15">
      <c r="A51" s="8">
        <f t="shared" si="0"/>
        <v>41</v>
      </c>
      <c r="B51" s="8" t="s">
        <v>40</v>
      </c>
      <c r="C51" s="9">
        <v>0.425</v>
      </c>
      <c r="D51" s="9">
        <v>0.15209</v>
      </c>
      <c r="E51" s="9">
        <v>0</v>
      </c>
      <c r="F51" s="9">
        <v>0</v>
      </c>
      <c r="G51" s="9">
        <v>0.249</v>
      </c>
      <c r="H51" s="12">
        <v>0.826</v>
      </c>
    </row>
    <row r="52" spans="1:8" ht="15">
      <c r="A52" s="8">
        <f t="shared" si="0"/>
        <v>42</v>
      </c>
      <c r="B52" s="8" t="s">
        <v>41</v>
      </c>
      <c r="C52" s="9">
        <v>0.494</v>
      </c>
      <c r="D52" s="9">
        <v>0.05038</v>
      </c>
      <c r="E52" s="9">
        <v>0.1</v>
      </c>
      <c r="F52" s="9">
        <v>0.05</v>
      </c>
      <c r="G52" s="9">
        <v>0</v>
      </c>
      <c r="H52" s="12">
        <v>0.694</v>
      </c>
    </row>
    <row r="53" spans="1:8" ht="26.25">
      <c r="A53" s="8">
        <f t="shared" si="0"/>
        <v>43</v>
      </c>
      <c r="B53" s="13" t="s">
        <v>42</v>
      </c>
      <c r="C53" s="9">
        <v>0.51</v>
      </c>
      <c r="D53" s="9">
        <v>0</v>
      </c>
      <c r="E53" s="9">
        <v>0</v>
      </c>
      <c r="F53" s="9">
        <v>0</v>
      </c>
      <c r="G53" s="9">
        <v>0</v>
      </c>
      <c r="H53" s="12">
        <v>0.51</v>
      </c>
    </row>
    <row r="54" spans="1:8" ht="15">
      <c r="A54" s="8">
        <f t="shared" si="0"/>
        <v>44</v>
      </c>
      <c r="B54" s="8" t="s">
        <v>43</v>
      </c>
      <c r="C54" s="9">
        <v>0.498</v>
      </c>
      <c r="D54" s="9">
        <v>0.108</v>
      </c>
      <c r="E54" s="9">
        <v>0.351</v>
      </c>
      <c r="F54" s="9">
        <v>0</v>
      </c>
      <c r="G54" s="9">
        <v>0</v>
      </c>
      <c r="H54" s="12">
        <v>0.957</v>
      </c>
    </row>
    <row r="55" spans="1:8" ht="15">
      <c r="A55" s="8">
        <f t="shared" si="0"/>
        <v>45</v>
      </c>
      <c r="B55" s="8" t="s">
        <v>44</v>
      </c>
      <c r="C55" s="9">
        <v>0.479</v>
      </c>
      <c r="D55" s="9">
        <v>0</v>
      </c>
      <c r="E55" s="9">
        <v>0.25</v>
      </c>
      <c r="F55" s="9">
        <v>0</v>
      </c>
      <c r="G55" s="9">
        <v>0</v>
      </c>
      <c r="H55" s="12">
        <v>0.729</v>
      </c>
    </row>
    <row r="56" spans="1:8" ht="15">
      <c r="A56" s="8">
        <f t="shared" si="0"/>
        <v>46</v>
      </c>
      <c r="B56" s="8" t="s">
        <v>45</v>
      </c>
      <c r="C56" s="9">
        <v>0.502</v>
      </c>
      <c r="D56" s="9">
        <v>0</v>
      </c>
      <c r="E56" s="9">
        <v>0.158</v>
      </c>
      <c r="F56" s="9">
        <v>0</v>
      </c>
      <c r="G56" s="9">
        <v>0</v>
      </c>
      <c r="H56" s="12">
        <v>0.66</v>
      </c>
    </row>
    <row r="57" spans="1:8" ht="15">
      <c r="A57" s="8">
        <f t="shared" si="0"/>
        <v>47</v>
      </c>
      <c r="B57" s="8" t="s">
        <v>46</v>
      </c>
      <c r="C57" s="9">
        <v>0.524</v>
      </c>
      <c r="D57" s="9">
        <v>0.108</v>
      </c>
      <c r="E57" s="9"/>
      <c r="F57" s="9">
        <v>0</v>
      </c>
      <c r="G57" s="9">
        <v>0.09</v>
      </c>
      <c r="H57" s="12">
        <v>0.722</v>
      </c>
    </row>
    <row r="58" spans="1:8" ht="15">
      <c r="A58" s="8">
        <f t="shared" si="0"/>
        <v>48</v>
      </c>
      <c r="B58" s="8" t="s">
        <v>47</v>
      </c>
      <c r="C58" s="9">
        <v>0.481</v>
      </c>
      <c r="D58" s="9">
        <v>0</v>
      </c>
      <c r="E58" s="9">
        <v>0.442</v>
      </c>
      <c r="F58" s="9">
        <v>0</v>
      </c>
      <c r="G58" s="9">
        <v>0</v>
      </c>
      <c r="H58" s="12">
        <v>0.923</v>
      </c>
    </row>
    <row r="59" spans="1:8" ht="15">
      <c r="A59" s="8">
        <f t="shared" si="0"/>
        <v>49</v>
      </c>
      <c r="B59" s="8" t="s">
        <v>48</v>
      </c>
      <c r="C59" s="9">
        <v>0.445</v>
      </c>
      <c r="D59" s="9">
        <v>0</v>
      </c>
      <c r="E59" s="9">
        <v>0.514</v>
      </c>
      <c r="F59" s="9">
        <v>0</v>
      </c>
      <c r="G59" s="9">
        <v>0</v>
      </c>
      <c r="H59" s="12">
        <v>0.959</v>
      </c>
    </row>
    <row r="60" spans="1:8" ht="15">
      <c r="A60" s="8">
        <f t="shared" si="0"/>
        <v>50</v>
      </c>
      <c r="B60" s="8" t="s">
        <v>49</v>
      </c>
      <c r="C60" s="9">
        <v>0.517</v>
      </c>
      <c r="D60" s="9">
        <v>0</v>
      </c>
      <c r="E60" s="9">
        <v>0.194</v>
      </c>
      <c r="F60" s="9">
        <v>0</v>
      </c>
      <c r="G60" s="9">
        <v>0</v>
      </c>
      <c r="H60" s="12">
        <v>0.711</v>
      </c>
    </row>
    <row r="61" spans="1:8" ht="15">
      <c r="A61" s="8">
        <f t="shared" si="0"/>
        <v>51</v>
      </c>
      <c r="B61" s="8" t="s">
        <v>50</v>
      </c>
      <c r="C61" s="9">
        <v>0.549</v>
      </c>
      <c r="D61" s="9">
        <v>0</v>
      </c>
      <c r="E61" s="9">
        <v>0.259</v>
      </c>
      <c r="F61" s="9">
        <v>0</v>
      </c>
      <c r="G61" s="9">
        <v>0</v>
      </c>
      <c r="H61" s="12">
        <v>0.808</v>
      </c>
    </row>
    <row r="62" spans="1:8" ht="15">
      <c r="A62" s="8">
        <f t="shared" si="0"/>
        <v>52</v>
      </c>
      <c r="B62" s="8" t="s">
        <v>51</v>
      </c>
      <c r="C62" s="9">
        <v>0.43</v>
      </c>
      <c r="D62" s="9">
        <v>0</v>
      </c>
      <c r="E62" s="9">
        <v>0.345</v>
      </c>
      <c r="F62" s="9"/>
      <c r="G62" s="9">
        <v>0</v>
      </c>
      <c r="H62" s="12">
        <v>0.775</v>
      </c>
    </row>
    <row r="63" spans="1:8" ht="15">
      <c r="A63" s="8">
        <f t="shared" si="0"/>
        <v>53</v>
      </c>
      <c r="B63" s="8" t="s">
        <v>52</v>
      </c>
      <c r="C63" s="9">
        <v>0.383</v>
      </c>
      <c r="D63" s="9">
        <v>0.056</v>
      </c>
      <c r="E63" s="9">
        <v>0</v>
      </c>
      <c r="F63" s="9">
        <v>0.163</v>
      </c>
      <c r="G63" s="9">
        <v>0</v>
      </c>
      <c r="H63" s="12">
        <v>0.602</v>
      </c>
    </row>
    <row r="64" spans="1:8" ht="15">
      <c r="A64" s="8">
        <f t="shared" si="0"/>
        <v>54</v>
      </c>
      <c r="B64" s="8" t="s">
        <v>53</v>
      </c>
      <c r="C64" s="9">
        <v>0.416</v>
      </c>
      <c r="D64" s="9">
        <v>0.05821</v>
      </c>
      <c r="E64" s="9">
        <v>0.161</v>
      </c>
      <c r="F64" s="9">
        <v>0.015</v>
      </c>
      <c r="G64" s="9">
        <v>0</v>
      </c>
      <c r="H64" s="12">
        <v>0.65</v>
      </c>
    </row>
    <row r="65" spans="1:8" ht="15">
      <c r="A65" s="8">
        <f t="shared" si="0"/>
        <v>55</v>
      </c>
      <c r="B65" s="8" t="s">
        <v>54</v>
      </c>
      <c r="C65" s="9">
        <f>0.378+0.001</f>
        <v>0.379</v>
      </c>
      <c r="D65" s="9">
        <v>0.047</v>
      </c>
      <c r="E65" s="9">
        <v>0.154</v>
      </c>
      <c r="F65" s="9">
        <v>0</v>
      </c>
      <c r="G65" s="9">
        <v>0.077</v>
      </c>
      <c r="H65" s="12">
        <v>0.657</v>
      </c>
    </row>
    <row r="66" spans="1:8" ht="15">
      <c r="A66" s="8">
        <f t="shared" si="0"/>
        <v>56</v>
      </c>
      <c r="B66" s="8" t="s">
        <v>55</v>
      </c>
      <c r="C66" s="9">
        <v>0.47</v>
      </c>
      <c r="D66" s="9">
        <v>0.09</v>
      </c>
      <c r="E66" s="9">
        <v>0.04</v>
      </c>
      <c r="F66" s="9">
        <v>0</v>
      </c>
      <c r="G66" s="9">
        <v>0</v>
      </c>
      <c r="H66" s="12">
        <v>0.6</v>
      </c>
    </row>
    <row r="67" spans="1:8" ht="15">
      <c r="A67" s="8">
        <f t="shared" si="0"/>
        <v>57</v>
      </c>
      <c r="B67" s="8" t="s">
        <v>56</v>
      </c>
      <c r="C67" s="9">
        <v>0.417</v>
      </c>
      <c r="D67" s="9">
        <v>0.06599</v>
      </c>
      <c r="E67" s="9">
        <v>0</v>
      </c>
      <c r="F67" s="9">
        <v>0.067</v>
      </c>
      <c r="G67" s="9">
        <v>0</v>
      </c>
      <c r="H67" s="12">
        <v>0.55</v>
      </c>
    </row>
    <row r="68" spans="1:8" ht="15">
      <c r="A68" s="8">
        <f t="shared" si="0"/>
        <v>58</v>
      </c>
      <c r="B68" s="8" t="s">
        <v>57</v>
      </c>
      <c r="C68" s="9">
        <f>0.509+0.001</f>
        <v>0.51</v>
      </c>
      <c r="D68" s="9">
        <v>0</v>
      </c>
      <c r="E68" s="9"/>
      <c r="F68" s="9">
        <v>0.05941</v>
      </c>
      <c r="G68" s="9">
        <v>0</v>
      </c>
      <c r="H68" s="12">
        <v>0.569</v>
      </c>
    </row>
    <row r="69" spans="1:8" ht="15">
      <c r="A69" s="8">
        <f t="shared" si="0"/>
        <v>59</v>
      </c>
      <c r="B69" s="8" t="s">
        <v>58</v>
      </c>
      <c r="C69" s="9">
        <v>0.487</v>
      </c>
      <c r="D69" s="9">
        <v>0.105</v>
      </c>
      <c r="E69" s="9"/>
      <c r="F69" s="9">
        <v>0</v>
      </c>
      <c r="G69" s="9">
        <v>0</v>
      </c>
      <c r="H69" s="12">
        <v>0.592</v>
      </c>
    </row>
    <row r="70" spans="1:8" ht="15">
      <c r="A70" s="8">
        <f t="shared" si="0"/>
        <v>60</v>
      </c>
      <c r="B70" s="8" t="s">
        <v>59</v>
      </c>
      <c r="C70" s="9">
        <v>0.447</v>
      </c>
      <c r="D70" s="9">
        <v>0.064</v>
      </c>
      <c r="E70" s="9">
        <v>0.178</v>
      </c>
      <c r="F70" s="9">
        <v>0.05</v>
      </c>
      <c r="G70" s="9">
        <v>0</v>
      </c>
      <c r="H70" s="12">
        <v>0.7388</v>
      </c>
    </row>
    <row r="71" spans="1:8" ht="15">
      <c r="A71" s="8">
        <f t="shared" si="0"/>
        <v>61</v>
      </c>
      <c r="B71" s="8" t="s">
        <v>60</v>
      </c>
      <c r="C71" s="9">
        <v>0.278</v>
      </c>
      <c r="D71" s="9">
        <v>0</v>
      </c>
      <c r="E71" s="9">
        <v>0</v>
      </c>
      <c r="F71" s="9">
        <v>0</v>
      </c>
      <c r="G71" s="9">
        <v>0.475</v>
      </c>
      <c r="H71" s="12">
        <v>0.753</v>
      </c>
    </row>
    <row r="72" spans="1:8" ht="15">
      <c r="A72" s="8">
        <f t="shared" si="0"/>
        <v>62</v>
      </c>
      <c r="B72" s="8" t="s">
        <v>61</v>
      </c>
      <c r="C72" s="9">
        <v>0.517</v>
      </c>
      <c r="D72" s="9">
        <v>0</v>
      </c>
      <c r="E72" s="9">
        <v>0</v>
      </c>
      <c r="F72" s="9">
        <v>0</v>
      </c>
      <c r="G72" s="9">
        <v>0.423</v>
      </c>
      <c r="H72" s="12">
        <v>0.94</v>
      </c>
    </row>
    <row r="73" spans="1:8" ht="15">
      <c r="A73" s="8">
        <f t="shared" si="0"/>
        <v>63</v>
      </c>
      <c r="B73" s="8" t="s">
        <v>62</v>
      </c>
      <c r="C73" s="9">
        <v>0.457</v>
      </c>
      <c r="D73" s="9">
        <v>0</v>
      </c>
      <c r="E73" s="9">
        <v>0</v>
      </c>
      <c r="F73" s="9">
        <v>0</v>
      </c>
      <c r="G73" s="9">
        <v>0.483</v>
      </c>
      <c r="H73" s="12">
        <v>0.94</v>
      </c>
    </row>
    <row r="74" spans="1:8" ht="15">
      <c r="A74" s="8">
        <f t="shared" si="0"/>
        <v>64</v>
      </c>
      <c r="B74" s="8" t="s">
        <v>63</v>
      </c>
      <c r="C74" s="9">
        <v>0.372</v>
      </c>
      <c r="D74" s="9">
        <v>0</v>
      </c>
      <c r="E74" s="9">
        <v>0</v>
      </c>
      <c r="F74" s="9">
        <v>0</v>
      </c>
      <c r="G74" s="9">
        <v>0.568</v>
      </c>
      <c r="H74" s="12">
        <v>0.94</v>
      </c>
    </row>
    <row r="75" spans="1:8" ht="15">
      <c r="A75" s="8">
        <f t="shared" si="0"/>
        <v>65</v>
      </c>
      <c r="B75" s="8" t="s">
        <v>64</v>
      </c>
      <c r="C75" s="9">
        <v>0.41</v>
      </c>
      <c r="D75" s="9">
        <v>0</v>
      </c>
      <c r="E75" s="9">
        <v>0.14</v>
      </c>
      <c r="F75" s="9">
        <v>0</v>
      </c>
      <c r="G75" s="9">
        <v>0</v>
      </c>
      <c r="H75" s="12">
        <v>0.55</v>
      </c>
    </row>
    <row r="76" spans="1:8" ht="15">
      <c r="A76" s="8">
        <f t="shared" si="0"/>
        <v>66</v>
      </c>
      <c r="B76" s="8" t="s">
        <v>65</v>
      </c>
      <c r="C76" s="9">
        <f>0.435+0.001</f>
        <v>0.436</v>
      </c>
      <c r="D76" s="9">
        <v>0</v>
      </c>
      <c r="E76" s="9">
        <v>0</v>
      </c>
      <c r="F76" s="9">
        <v>0.064</v>
      </c>
      <c r="G76" s="9">
        <v>0</v>
      </c>
      <c r="H76" s="12">
        <v>0.5</v>
      </c>
    </row>
    <row r="77" spans="1:8" ht="15">
      <c r="A77" s="8">
        <f aca="true" t="shared" si="1" ref="A77:A141">A76+1</f>
        <v>67</v>
      </c>
      <c r="B77" s="8" t="s">
        <v>66</v>
      </c>
      <c r="C77" s="9">
        <v>0.447</v>
      </c>
      <c r="D77" s="9">
        <v>0</v>
      </c>
      <c r="E77" s="9">
        <v>0.261</v>
      </c>
      <c r="F77" s="9"/>
      <c r="G77" s="9">
        <v>0</v>
      </c>
      <c r="H77" s="12">
        <v>0.708</v>
      </c>
    </row>
    <row r="78" spans="1:8" ht="15">
      <c r="A78" s="8">
        <f t="shared" si="1"/>
        <v>68</v>
      </c>
      <c r="B78" s="8" t="s">
        <v>67</v>
      </c>
      <c r="C78" s="9">
        <v>0.563</v>
      </c>
      <c r="D78" s="9">
        <v>0</v>
      </c>
      <c r="E78" s="9">
        <v>0</v>
      </c>
      <c r="F78" s="9">
        <v>0</v>
      </c>
      <c r="G78" s="9">
        <v>0.258</v>
      </c>
      <c r="H78" s="12">
        <v>0.821</v>
      </c>
    </row>
    <row r="79" spans="1:8" ht="15">
      <c r="A79" s="8">
        <f t="shared" si="1"/>
        <v>69</v>
      </c>
      <c r="B79" s="8" t="s">
        <v>68</v>
      </c>
      <c r="C79" s="9">
        <v>0.435</v>
      </c>
      <c r="D79" s="9">
        <v>0.06091</v>
      </c>
      <c r="E79" s="9">
        <v>0</v>
      </c>
      <c r="F79" s="9">
        <v>0</v>
      </c>
      <c r="G79" s="9">
        <v>0</v>
      </c>
      <c r="H79" s="12">
        <v>0.496</v>
      </c>
    </row>
    <row r="80" spans="1:8" ht="15">
      <c r="A80" s="8">
        <f t="shared" si="1"/>
        <v>70</v>
      </c>
      <c r="B80" s="14" t="s">
        <v>69</v>
      </c>
      <c r="C80" s="15">
        <v>0.43</v>
      </c>
      <c r="D80" s="15">
        <v>0</v>
      </c>
      <c r="E80" s="15">
        <v>0.17</v>
      </c>
      <c r="F80" s="15"/>
      <c r="G80" s="15">
        <v>0</v>
      </c>
      <c r="H80" s="12">
        <v>0.6</v>
      </c>
    </row>
    <row r="81" spans="1:8" ht="15">
      <c r="A81" s="8">
        <f t="shared" si="1"/>
        <v>71</v>
      </c>
      <c r="B81" s="8" t="s">
        <v>70</v>
      </c>
      <c r="C81" s="9">
        <v>0.504</v>
      </c>
      <c r="D81" s="9">
        <v>0</v>
      </c>
      <c r="E81" s="9">
        <v>0.075</v>
      </c>
      <c r="F81" s="9">
        <v>0</v>
      </c>
      <c r="G81" s="9">
        <v>0</v>
      </c>
      <c r="H81" s="12">
        <v>0.579</v>
      </c>
    </row>
    <row r="82" spans="1:8" ht="15">
      <c r="A82" s="8">
        <f t="shared" si="1"/>
        <v>72</v>
      </c>
      <c r="B82" s="8" t="s">
        <v>71</v>
      </c>
      <c r="C82" s="9">
        <v>0.331</v>
      </c>
      <c r="D82" s="9">
        <v>0</v>
      </c>
      <c r="E82" s="9">
        <v>0.169</v>
      </c>
      <c r="F82" s="9"/>
      <c r="G82" s="9">
        <v>0</v>
      </c>
      <c r="H82" s="12">
        <v>0.5003</v>
      </c>
    </row>
    <row r="83" spans="1:8" ht="15">
      <c r="A83" s="8">
        <f t="shared" si="1"/>
        <v>73</v>
      </c>
      <c r="B83" s="8" t="s">
        <v>72</v>
      </c>
      <c r="C83" s="9">
        <f>0.856+0.001</f>
        <v>0.857</v>
      </c>
      <c r="D83" s="9">
        <v>0</v>
      </c>
      <c r="E83" s="9">
        <v>0</v>
      </c>
      <c r="F83" s="9">
        <v>0</v>
      </c>
      <c r="G83" s="9">
        <v>0.165</v>
      </c>
      <c r="H83" s="12">
        <v>1.022</v>
      </c>
    </row>
    <row r="84" spans="1:8" ht="15">
      <c r="A84" s="8">
        <f t="shared" si="1"/>
        <v>74</v>
      </c>
      <c r="B84" s="8" t="s">
        <v>73</v>
      </c>
      <c r="C84" s="9">
        <v>0.455</v>
      </c>
      <c r="D84" s="9">
        <v>0</v>
      </c>
      <c r="E84" s="9"/>
      <c r="F84" s="9">
        <v>0.095</v>
      </c>
      <c r="G84" s="9">
        <v>0</v>
      </c>
      <c r="H84" s="12">
        <v>0.55</v>
      </c>
    </row>
    <row r="85" spans="1:8" ht="15">
      <c r="A85" s="8">
        <f t="shared" si="1"/>
        <v>75</v>
      </c>
      <c r="B85" s="8" t="s">
        <v>74</v>
      </c>
      <c r="C85" s="9">
        <v>0.567</v>
      </c>
      <c r="D85" s="9">
        <v>0</v>
      </c>
      <c r="E85" s="9">
        <v>0.143</v>
      </c>
      <c r="F85" s="9">
        <v>0</v>
      </c>
      <c r="G85" s="9">
        <v>0</v>
      </c>
      <c r="H85" s="12">
        <v>0.71</v>
      </c>
    </row>
    <row r="86" spans="1:8" ht="15">
      <c r="A86" s="8">
        <f t="shared" si="1"/>
        <v>76</v>
      </c>
      <c r="B86" s="8" t="s">
        <v>75</v>
      </c>
      <c r="C86" s="9">
        <v>0.581</v>
      </c>
      <c r="D86" s="9">
        <v>0</v>
      </c>
      <c r="E86" s="9">
        <v>0</v>
      </c>
      <c r="F86" s="9">
        <v>0</v>
      </c>
      <c r="G86" s="9">
        <v>0</v>
      </c>
      <c r="H86" s="12">
        <v>0.581</v>
      </c>
    </row>
    <row r="87" spans="1:8" ht="15">
      <c r="A87" s="8">
        <f t="shared" si="1"/>
        <v>77</v>
      </c>
      <c r="B87" s="8" t="s">
        <v>76</v>
      </c>
      <c r="C87" s="9">
        <v>0.417</v>
      </c>
      <c r="D87" s="9">
        <v>0.05347</v>
      </c>
      <c r="E87" s="9">
        <v>0</v>
      </c>
      <c r="F87" s="9">
        <v>0</v>
      </c>
      <c r="G87" s="9"/>
      <c r="H87" s="12">
        <v>0.47</v>
      </c>
    </row>
    <row r="88" spans="1:8" ht="15">
      <c r="A88" s="8">
        <f t="shared" si="1"/>
        <v>78</v>
      </c>
      <c r="B88" s="8" t="s">
        <v>77</v>
      </c>
      <c r="C88" s="9">
        <v>0.431</v>
      </c>
      <c r="D88" s="9">
        <v>0</v>
      </c>
      <c r="E88" s="9"/>
      <c r="F88" s="9">
        <v>0.169</v>
      </c>
      <c r="G88" s="9">
        <v>0</v>
      </c>
      <c r="H88" s="12">
        <v>0.6</v>
      </c>
    </row>
    <row r="89" spans="1:8" ht="15">
      <c r="A89" s="8">
        <f t="shared" si="1"/>
        <v>79</v>
      </c>
      <c r="B89" s="14" t="s">
        <v>78</v>
      </c>
      <c r="C89" s="15">
        <v>0.415</v>
      </c>
      <c r="D89" s="15">
        <v>0.05821</v>
      </c>
      <c r="E89" s="15">
        <v>0.166</v>
      </c>
      <c r="F89" s="15">
        <v>0.011</v>
      </c>
      <c r="G89" s="15">
        <v>0</v>
      </c>
      <c r="H89" s="12">
        <v>0.65</v>
      </c>
    </row>
    <row r="90" spans="1:8" ht="15">
      <c r="A90" s="8">
        <f t="shared" si="1"/>
        <v>80</v>
      </c>
      <c r="B90" s="8" t="s">
        <v>79</v>
      </c>
      <c r="C90" s="9">
        <v>0.414</v>
      </c>
      <c r="D90" s="9">
        <v>0</v>
      </c>
      <c r="E90" s="9">
        <v>0.236</v>
      </c>
      <c r="F90" s="9"/>
      <c r="G90" s="9">
        <v>0</v>
      </c>
      <c r="H90" s="12">
        <v>0.65</v>
      </c>
    </row>
    <row r="91" spans="1:8" ht="15">
      <c r="A91" s="8">
        <f t="shared" si="1"/>
        <v>81</v>
      </c>
      <c r="B91" s="8" t="s">
        <v>80</v>
      </c>
      <c r="C91" s="9">
        <v>0.433</v>
      </c>
      <c r="D91" s="9">
        <v>0.076</v>
      </c>
      <c r="E91" s="9"/>
      <c r="F91" s="9">
        <v>0.12</v>
      </c>
      <c r="G91" s="9">
        <v>0</v>
      </c>
      <c r="H91" s="12">
        <v>0.629</v>
      </c>
    </row>
    <row r="92" spans="1:8" ht="15">
      <c r="A92" s="8">
        <f t="shared" si="1"/>
        <v>82</v>
      </c>
      <c r="B92" s="8" t="s">
        <v>81</v>
      </c>
      <c r="C92" s="9">
        <v>0.428</v>
      </c>
      <c r="D92" s="9">
        <v>0</v>
      </c>
      <c r="E92" s="9">
        <v>0.298</v>
      </c>
      <c r="F92" s="9"/>
      <c r="G92" s="9">
        <v>0.034</v>
      </c>
      <c r="H92" s="12">
        <v>0.7598</v>
      </c>
    </row>
    <row r="93" spans="1:8" ht="15">
      <c r="A93" s="8">
        <f t="shared" si="1"/>
        <v>83</v>
      </c>
      <c r="B93" s="8" t="s">
        <v>82</v>
      </c>
      <c r="C93" s="9">
        <v>0.406</v>
      </c>
      <c r="D93" s="9">
        <v>0</v>
      </c>
      <c r="E93" s="9">
        <v>0.085</v>
      </c>
      <c r="F93" s="9">
        <v>0</v>
      </c>
      <c r="G93" s="9">
        <v>0</v>
      </c>
      <c r="H93" s="12">
        <v>0.491</v>
      </c>
    </row>
    <row r="94" spans="1:8" ht="15">
      <c r="A94" s="8">
        <f t="shared" si="1"/>
        <v>84</v>
      </c>
      <c r="B94" s="8" t="s">
        <v>83</v>
      </c>
      <c r="C94" s="9">
        <v>0.438</v>
      </c>
      <c r="D94" s="9">
        <v>0.072</v>
      </c>
      <c r="E94" s="9">
        <v>0.072</v>
      </c>
      <c r="F94" s="9">
        <v>0.144</v>
      </c>
      <c r="G94" s="9">
        <v>0</v>
      </c>
      <c r="H94" s="12">
        <v>0.7264</v>
      </c>
    </row>
    <row r="95" spans="1:8" ht="15">
      <c r="A95" s="8">
        <f t="shared" si="1"/>
        <v>85</v>
      </c>
      <c r="B95" s="8" t="s">
        <v>84</v>
      </c>
      <c r="C95" s="9">
        <v>0.426</v>
      </c>
      <c r="D95" s="9">
        <v>0</v>
      </c>
      <c r="E95" s="9">
        <v>0.386</v>
      </c>
      <c r="F95" s="9">
        <v>0</v>
      </c>
      <c r="G95" s="9">
        <v>0</v>
      </c>
      <c r="H95" s="12">
        <v>0.812</v>
      </c>
    </row>
    <row r="96" spans="1:8" ht="15">
      <c r="A96" s="8">
        <f t="shared" si="1"/>
        <v>86</v>
      </c>
      <c r="B96" s="8" t="s">
        <v>85</v>
      </c>
      <c r="C96" s="9">
        <f>0.475-0.001</f>
        <v>0.474</v>
      </c>
      <c r="D96" s="9">
        <v>0</v>
      </c>
      <c r="E96" s="9">
        <v>0</v>
      </c>
      <c r="F96" s="9">
        <v>0.125</v>
      </c>
      <c r="G96" s="9">
        <v>0</v>
      </c>
      <c r="H96" s="12">
        <v>0.599</v>
      </c>
    </row>
    <row r="97" spans="1:8" ht="15">
      <c r="A97" s="8">
        <f t="shared" si="1"/>
        <v>87</v>
      </c>
      <c r="B97" s="8" t="s">
        <v>86</v>
      </c>
      <c r="C97" s="9">
        <f>0.448-0.001</f>
        <v>0.447</v>
      </c>
      <c r="D97" s="9">
        <v>0</v>
      </c>
      <c r="E97" s="9">
        <v>0.103</v>
      </c>
      <c r="F97" s="9">
        <v>0</v>
      </c>
      <c r="G97" s="9">
        <v>0.125</v>
      </c>
      <c r="H97" s="12">
        <v>0.675</v>
      </c>
    </row>
    <row r="98" spans="1:8" ht="15">
      <c r="A98" s="8">
        <f t="shared" si="1"/>
        <v>88</v>
      </c>
      <c r="B98" s="8" t="s">
        <v>87</v>
      </c>
      <c r="C98" s="9">
        <v>0.409</v>
      </c>
      <c r="D98" s="9">
        <v>0.0582</v>
      </c>
      <c r="E98" s="9">
        <v>0.043</v>
      </c>
      <c r="F98" s="9"/>
      <c r="G98" s="9">
        <v>0</v>
      </c>
      <c r="H98" s="12">
        <v>0.51</v>
      </c>
    </row>
    <row r="99" spans="1:8" ht="15">
      <c r="A99" s="8">
        <f t="shared" si="1"/>
        <v>89</v>
      </c>
      <c r="B99" s="8" t="s">
        <v>88</v>
      </c>
      <c r="C99" s="9">
        <v>0.42</v>
      </c>
      <c r="D99" s="9">
        <v>0.05824</v>
      </c>
      <c r="E99" s="9">
        <v>0.155</v>
      </c>
      <c r="F99" s="9"/>
      <c r="G99" s="9">
        <v>0</v>
      </c>
      <c r="H99" s="12">
        <v>0.633</v>
      </c>
    </row>
    <row r="100" spans="1:8" ht="15">
      <c r="A100" s="8">
        <f t="shared" si="1"/>
        <v>90</v>
      </c>
      <c r="B100" s="8" t="s">
        <v>89</v>
      </c>
      <c r="C100" s="9">
        <v>0.534</v>
      </c>
      <c r="D100" s="9">
        <v>0</v>
      </c>
      <c r="E100" s="9">
        <v>0.066</v>
      </c>
      <c r="F100" s="9"/>
      <c r="G100" s="9">
        <v>0</v>
      </c>
      <c r="H100" s="12">
        <v>0.6002</v>
      </c>
    </row>
    <row r="101" spans="1:8" ht="15">
      <c r="A101" s="8">
        <f t="shared" si="1"/>
        <v>91</v>
      </c>
      <c r="B101" s="8" t="s">
        <v>90</v>
      </c>
      <c r="C101" s="9">
        <f>0.398-0.001</f>
        <v>0.397</v>
      </c>
      <c r="D101" s="9">
        <v>0</v>
      </c>
      <c r="E101" s="9">
        <v>0</v>
      </c>
      <c r="F101" s="9">
        <v>0.025</v>
      </c>
      <c r="G101" s="9">
        <v>0</v>
      </c>
      <c r="H101" s="12">
        <v>0.422</v>
      </c>
    </row>
    <row r="102" spans="1:8" ht="15">
      <c r="A102" s="8">
        <f t="shared" si="1"/>
        <v>92</v>
      </c>
      <c r="B102" s="8" t="s">
        <v>91</v>
      </c>
      <c r="C102" s="9">
        <f>0.441+0.001</f>
        <v>0.442</v>
      </c>
      <c r="D102" s="9">
        <v>0.072</v>
      </c>
      <c r="E102" s="9">
        <v>0.209</v>
      </c>
      <c r="F102" s="9">
        <v>0</v>
      </c>
      <c r="G102" s="9">
        <v>0</v>
      </c>
      <c r="H102" s="12">
        <v>0.723</v>
      </c>
    </row>
    <row r="103" spans="1:8" ht="15">
      <c r="A103" s="8">
        <f t="shared" si="1"/>
        <v>93</v>
      </c>
      <c r="B103" s="8" t="s">
        <v>92</v>
      </c>
      <c r="C103" s="9">
        <v>0.368</v>
      </c>
      <c r="D103" s="9">
        <v>0</v>
      </c>
      <c r="E103" s="9">
        <v>0</v>
      </c>
      <c r="F103" s="9">
        <v>0.023</v>
      </c>
      <c r="G103" s="9">
        <v>0</v>
      </c>
      <c r="H103" s="12">
        <v>0.391</v>
      </c>
    </row>
    <row r="104" spans="1:8" ht="15">
      <c r="A104" s="21">
        <v>94</v>
      </c>
      <c r="B104" s="21" t="s">
        <v>93</v>
      </c>
      <c r="C104" s="23">
        <v>0.365</v>
      </c>
      <c r="D104" s="23">
        <v>0.046</v>
      </c>
      <c r="E104" s="23">
        <v>0.203</v>
      </c>
      <c r="F104" s="24"/>
      <c r="G104" s="24"/>
      <c r="H104" s="25">
        <v>0.614</v>
      </c>
    </row>
    <row r="105" spans="1:8" ht="15">
      <c r="A105" s="37" t="s">
        <v>195</v>
      </c>
      <c r="B105" s="37"/>
      <c r="C105" s="37"/>
      <c r="D105" s="37"/>
      <c r="E105" s="37"/>
      <c r="F105" s="37"/>
      <c r="G105" s="37"/>
      <c r="H105" s="38"/>
    </row>
    <row r="106" spans="1:8" ht="15">
      <c r="A106" s="37" t="s">
        <v>194</v>
      </c>
      <c r="B106" s="37"/>
      <c r="C106" s="37"/>
      <c r="D106" s="37"/>
      <c r="E106" s="37"/>
      <c r="F106" s="37"/>
      <c r="G106" s="37"/>
      <c r="H106" s="38"/>
    </row>
    <row r="107" spans="1:8" ht="15">
      <c r="A107" s="8" t="e">
        <f t="shared" si="1"/>
        <v>#VALUE!</v>
      </c>
      <c r="B107" s="8" t="s">
        <v>94</v>
      </c>
      <c r="C107" s="9">
        <v>0.336</v>
      </c>
      <c r="D107" s="9">
        <v>0</v>
      </c>
      <c r="E107" s="9">
        <v>0</v>
      </c>
      <c r="F107" s="9">
        <v>0.046</v>
      </c>
      <c r="G107" s="9">
        <v>0.107</v>
      </c>
      <c r="H107" s="12">
        <v>0.489</v>
      </c>
    </row>
    <row r="108" spans="1:8" ht="15">
      <c r="A108" s="8">
        <v>97</v>
      </c>
      <c r="B108" s="8" t="s">
        <v>95</v>
      </c>
      <c r="C108" s="9">
        <v>0.483</v>
      </c>
      <c r="D108" s="9">
        <v>0</v>
      </c>
      <c r="E108" s="9">
        <v>0</v>
      </c>
      <c r="F108" s="9">
        <v>0.017</v>
      </c>
      <c r="G108" s="9">
        <v>0</v>
      </c>
      <c r="H108" s="12">
        <v>0.5</v>
      </c>
    </row>
    <row r="109" spans="1:8" ht="15">
      <c r="A109" s="8">
        <f t="shared" si="1"/>
        <v>98</v>
      </c>
      <c r="B109" s="8" t="s">
        <v>96</v>
      </c>
      <c r="C109" s="9">
        <f>0.428-0.001</f>
        <v>0.427</v>
      </c>
      <c r="D109" s="9">
        <v>0.05485</v>
      </c>
      <c r="E109" s="9">
        <v>0.201</v>
      </c>
      <c r="F109" s="9">
        <v>0</v>
      </c>
      <c r="G109" s="9">
        <v>0</v>
      </c>
      <c r="H109" s="12">
        <v>0.683</v>
      </c>
    </row>
    <row r="110" spans="1:8" ht="15">
      <c r="A110" s="8">
        <f t="shared" si="1"/>
        <v>99</v>
      </c>
      <c r="B110" s="8" t="s">
        <v>97</v>
      </c>
      <c r="C110" s="9">
        <v>0.457</v>
      </c>
      <c r="D110" s="9">
        <v>0</v>
      </c>
      <c r="E110" s="9"/>
      <c r="F110" s="9">
        <v>0.293</v>
      </c>
      <c r="G110" s="9">
        <v>0</v>
      </c>
      <c r="H110" s="12">
        <v>0.7502</v>
      </c>
    </row>
    <row r="111" spans="1:8" ht="15">
      <c r="A111" s="8">
        <f t="shared" si="1"/>
        <v>100</v>
      </c>
      <c r="B111" s="8" t="s">
        <v>98</v>
      </c>
      <c r="C111" s="9">
        <f>0.421+0.001</f>
        <v>0.422</v>
      </c>
      <c r="D111" s="9">
        <v>0.071</v>
      </c>
      <c r="E111" s="9">
        <v>0.081</v>
      </c>
      <c r="F111" s="9"/>
      <c r="G111" s="9">
        <v>0</v>
      </c>
      <c r="H111" s="12">
        <v>0.574</v>
      </c>
    </row>
    <row r="112" spans="1:8" ht="15">
      <c r="A112" s="8">
        <f t="shared" si="1"/>
        <v>101</v>
      </c>
      <c r="B112" s="8" t="s">
        <v>99</v>
      </c>
      <c r="C112" s="9">
        <v>0.474</v>
      </c>
      <c r="D112" s="9">
        <v>0</v>
      </c>
      <c r="E112" s="9">
        <v>0.381</v>
      </c>
      <c r="F112" s="9"/>
      <c r="G112" s="9">
        <v>0</v>
      </c>
      <c r="H112" s="12">
        <v>0.855</v>
      </c>
    </row>
    <row r="113" spans="1:8" ht="15">
      <c r="A113" s="8">
        <f t="shared" si="1"/>
        <v>102</v>
      </c>
      <c r="B113" s="8" t="s">
        <v>100</v>
      </c>
      <c r="C113" s="9">
        <f>0.44-0.001</f>
        <v>0.439</v>
      </c>
      <c r="D113" s="9">
        <v>0.04892</v>
      </c>
      <c r="E113" s="9"/>
      <c r="F113" s="9">
        <v>0</v>
      </c>
      <c r="G113" s="9">
        <v>0</v>
      </c>
      <c r="H113" s="12">
        <v>0.488</v>
      </c>
    </row>
    <row r="114" spans="1:8" ht="15">
      <c r="A114" s="8">
        <f t="shared" si="1"/>
        <v>103</v>
      </c>
      <c r="B114" s="8" t="s">
        <v>101</v>
      </c>
      <c r="C114" s="9">
        <v>0.415</v>
      </c>
      <c r="D114" s="9">
        <v>0.06021</v>
      </c>
      <c r="E114" s="9">
        <v>0</v>
      </c>
      <c r="F114" s="9">
        <v>0</v>
      </c>
      <c r="G114" s="9">
        <v>0</v>
      </c>
      <c r="H114" s="12">
        <v>0.475</v>
      </c>
    </row>
    <row r="115" spans="1:8" ht="15">
      <c r="A115" s="8">
        <f t="shared" si="1"/>
        <v>104</v>
      </c>
      <c r="B115" s="8" t="s">
        <v>102</v>
      </c>
      <c r="C115" s="9">
        <v>0.58</v>
      </c>
      <c r="D115" s="9">
        <v>0</v>
      </c>
      <c r="E115" s="9"/>
      <c r="F115" s="9">
        <v>0</v>
      </c>
      <c r="G115" s="9">
        <v>0.37</v>
      </c>
      <c r="H115" s="12">
        <v>0.9499</v>
      </c>
    </row>
    <row r="116" spans="1:8" ht="15">
      <c r="A116" s="8">
        <f t="shared" si="1"/>
        <v>105</v>
      </c>
      <c r="B116" s="8" t="s">
        <v>103</v>
      </c>
      <c r="C116" s="9">
        <v>1.166</v>
      </c>
      <c r="D116" s="9">
        <v>0</v>
      </c>
      <c r="E116" s="9">
        <v>0</v>
      </c>
      <c r="F116" s="9">
        <v>0</v>
      </c>
      <c r="G116" s="9">
        <v>0</v>
      </c>
      <c r="H116" s="12">
        <v>1.166</v>
      </c>
    </row>
    <row r="117" spans="1:8" ht="15">
      <c r="A117" s="8">
        <f t="shared" si="1"/>
        <v>106</v>
      </c>
      <c r="B117" s="8" t="s">
        <v>104</v>
      </c>
      <c r="C117" s="9">
        <v>0.437</v>
      </c>
      <c r="D117" s="9">
        <v>0</v>
      </c>
      <c r="E117" s="9">
        <v>0.063</v>
      </c>
      <c r="F117" s="9"/>
      <c r="G117" s="9">
        <v>0</v>
      </c>
      <c r="H117" s="12">
        <v>0.4998</v>
      </c>
    </row>
    <row r="118" spans="1:8" ht="15">
      <c r="A118" s="8">
        <f t="shared" si="1"/>
        <v>107</v>
      </c>
      <c r="B118" s="8" t="s">
        <v>105</v>
      </c>
      <c r="C118" s="9">
        <v>0.466</v>
      </c>
      <c r="D118" s="9">
        <v>0</v>
      </c>
      <c r="E118" s="9">
        <v>0.184</v>
      </c>
      <c r="F118" s="9"/>
      <c r="G118" s="9">
        <v>0</v>
      </c>
      <c r="H118" s="12">
        <v>0.65</v>
      </c>
    </row>
    <row r="119" spans="1:8" ht="15">
      <c r="A119" s="8">
        <f t="shared" si="1"/>
        <v>108</v>
      </c>
      <c r="B119" s="8" t="s">
        <v>106</v>
      </c>
      <c r="C119" s="9">
        <v>0.465</v>
      </c>
      <c r="D119" s="9">
        <v>0</v>
      </c>
      <c r="E119" s="9">
        <v>0.272</v>
      </c>
      <c r="F119" s="9">
        <v>0</v>
      </c>
      <c r="G119" s="9">
        <v>0</v>
      </c>
      <c r="H119" s="12">
        <v>0.737</v>
      </c>
    </row>
    <row r="120" spans="1:8" ht="15">
      <c r="A120" s="8">
        <f t="shared" si="1"/>
        <v>109</v>
      </c>
      <c r="B120" s="8" t="s">
        <v>107</v>
      </c>
      <c r="C120" s="9">
        <v>0.424</v>
      </c>
      <c r="D120" s="9">
        <v>0.0457</v>
      </c>
      <c r="E120" s="9">
        <v>0.33</v>
      </c>
      <c r="F120" s="9">
        <v>0</v>
      </c>
      <c r="G120" s="9">
        <v>0</v>
      </c>
      <c r="H120" s="12">
        <v>0.8</v>
      </c>
    </row>
    <row r="121" spans="1:8" ht="15">
      <c r="A121" s="8">
        <f t="shared" si="1"/>
        <v>110</v>
      </c>
      <c r="B121" s="8" t="s">
        <v>108</v>
      </c>
      <c r="C121" s="9">
        <v>0.431</v>
      </c>
      <c r="D121" s="9">
        <v>0</v>
      </c>
      <c r="E121" s="9">
        <v>0</v>
      </c>
      <c r="F121" s="9">
        <v>0</v>
      </c>
      <c r="G121" s="9">
        <v>0</v>
      </c>
      <c r="H121" s="12">
        <v>0.431</v>
      </c>
    </row>
    <row r="122" spans="1:8" ht="15">
      <c r="A122" s="8">
        <f t="shared" si="1"/>
        <v>111</v>
      </c>
      <c r="B122" s="8" t="s">
        <v>109</v>
      </c>
      <c r="C122" s="9">
        <f>0.466+0.001</f>
        <v>0.467</v>
      </c>
      <c r="D122" s="9">
        <v>0</v>
      </c>
      <c r="E122" s="9">
        <v>0</v>
      </c>
      <c r="F122" s="9">
        <v>0.19968</v>
      </c>
      <c r="G122" s="9">
        <v>0</v>
      </c>
      <c r="H122" s="12">
        <v>0.667</v>
      </c>
    </row>
    <row r="123" spans="1:8" ht="15">
      <c r="A123" s="8">
        <f t="shared" si="1"/>
        <v>112</v>
      </c>
      <c r="B123" s="8" t="s">
        <v>110</v>
      </c>
      <c r="C123" s="9">
        <v>0.385</v>
      </c>
      <c r="D123" s="9">
        <v>0.021</v>
      </c>
      <c r="E123" s="9">
        <v>0</v>
      </c>
      <c r="F123" s="9">
        <v>0.094</v>
      </c>
      <c r="G123" s="9">
        <v>0</v>
      </c>
      <c r="H123" s="12">
        <v>0.5</v>
      </c>
    </row>
    <row r="124" spans="1:8" ht="15">
      <c r="A124" s="8">
        <f t="shared" si="1"/>
        <v>113</v>
      </c>
      <c r="B124" s="8" t="s">
        <v>111</v>
      </c>
      <c r="C124" s="9">
        <v>0.438</v>
      </c>
      <c r="D124" s="9">
        <v>0</v>
      </c>
      <c r="E124" s="9">
        <v>0</v>
      </c>
      <c r="F124" s="9">
        <v>0.062</v>
      </c>
      <c r="G124" s="9">
        <v>0</v>
      </c>
      <c r="H124" s="12">
        <v>0.5</v>
      </c>
    </row>
    <row r="125" spans="1:8" ht="15">
      <c r="A125" s="8">
        <f t="shared" si="1"/>
        <v>114</v>
      </c>
      <c r="B125" s="8" t="s">
        <v>112</v>
      </c>
      <c r="C125" s="9">
        <v>0.437</v>
      </c>
      <c r="D125" s="9">
        <v>0</v>
      </c>
      <c r="E125" s="9">
        <v>0</v>
      </c>
      <c r="F125" s="9">
        <v>0</v>
      </c>
      <c r="G125" s="9">
        <v>0</v>
      </c>
      <c r="H125" s="12">
        <v>0.437</v>
      </c>
    </row>
    <row r="126" spans="1:8" ht="15">
      <c r="A126" s="8">
        <f t="shared" si="1"/>
        <v>115</v>
      </c>
      <c r="B126" s="8" t="s">
        <v>113</v>
      </c>
      <c r="C126" s="9">
        <v>0.586</v>
      </c>
      <c r="D126" s="9">
        <v>0.089</v>
      </c>
      <c r="E126" s="9">
        <v>0</v>
      </c>
      <c r="F126" s="9">
        <v>0</v>
      </c>
      <c r="G126" s="9">
        <v>0</v>
      </c>
      <c r="H126" s="12">
        <v>0.675</v>
      </c>
    </row>
    <row r="127" spans="1:8" ht="15">
      <c r="A127" s="8">
        <f t="shared" si="1"/>
        <v>116</v>
      </c>
      <c r="B127" s="8" t="s">
        <v>114</v>
      </c>
      <c r="C127" s="9">
        <v>0.389</v>
      </c>
      <c r="D127" s="9">
        <v>0</v>
      </c>
      <c r="E127" s="9">
        <v>0.114</v>
      </c>
      <c r="F127" s="9">
        <v>0</v>
      </c>
      <c r="G127" s="9">
        <v>0</v>
      </c>
      <c r="H127" s="12">
        <v>0.503</v>
      </c>
    </row>
    <row r="128" spans="1:8" ht="15">
      <c r="A128" s="8">
        <f t="shared" si="1"/>
        <v>117</v>
      </c>
      <c r="B128" s="8" t="s">
        <v>115</v>
      </c>
      <c r="C128" s="9">
        <v>0.479</v>
      </c>
      <c r="D128" s="9">
        <v>0</v>
      </c>
      <c r="E128" s="9">
        <v>0</v>
      </c>
      <c r="F128" s="9">
        <v>0</v>
      </c>
      <c r="G128" s="9">
        <v>0</v>
      </c>
      <c r="H128" s="12">
        <v>0.479</v>
      </c>
    </row>
    <row r="129" spans="1:8" ht="15">
      <c r="A129" s="8">
        <f t="shared" si="1"/>
        <v>118</v>
      </c>
      <c r="B129" s="8" t="s">
        <v>116</v>
      </c>
      <c r="C129" s="9">
        <v>0.419</v>
      </c>
      <c r="D129" s="9">
        <v>0.062</v>
      </c>
      <c r="E129" s="9">
        <v>0.093</v>
      </c>
      <c r="F129" s="9"/>
      <c r="G129" s="9">
        <v>0</v>
      </c>
      <c r="H129" s="12">
        <v>0.574</v>
      </c>
    </row>
    <row r="130" spans="1:8" ht="15">
      <c r="A130" s="8">
        <f t="shared" si="1"/>
        <v>119</v>
      </c>
      <c r="B130" s="8" t="s">
        <v>117</v>
      </c>
      <c r="C130" s="9">
        <v>0.427</v>
      </c>
      <c r="D130" s="9">
        <v>0.078</v>
      </c>
      <c r="E130" s="9">
        <v>0</v>
      </c>
      <c r="F130" s="9">
        <v>0</v>
      </c>
      <c r="G130" s="9">
        <v>0</v>
      </c>
      <c r="H130" s="12">
        <v>0.505</v>
      </c>
    </row>
    <row r="131" spans="1:8" ht="15">
      <c r="A131" s="8">
        <f t="shared" si="1"/>
        <v>120</v>
      </c>
      <c r="B131" s="8" t="s">
        <v>118</v>
      </c>
      <c r="C131" s="9">
        <v>0.433</v>
      </c>
      <c r="D131" s="9">
        <v>0.064</v>
      </c>
      <c r="E131" s="9">
        <v>0.52</v>
      </c>
      <c r="F131" s="9">
        <v>0</v>
      </c>
      <c r="G131" s="9">
        <v>0</v>
      </c>
      <c r="H131" s="12">
        <v>1.017</v>
      </c>
    </row>
    <row r="132" spans="1:8" ht="15">
      <c r="A132" s="8">
        <f t="shared" si="1"/>
        <v>121</v>
      </c>
      <c r="B132" s="8" t="s">
        <v>119</v>
      </c>
      <c r="C132" s="9">
        <v>0.487</v>
      </c>
      <c r="D132" s="9">
        <v>0.066</v>
      </c>
      <c r="E132" s="9">
        <v>0.041</v>
      </c>
      <c r="F132" s="9"/>
      <c r="G132" s="9">
        <v>0</v>
      </c>
      <c r="H132" s="12">
        <v>0.594</v>
      </c>
    </row>
    <row r="133" spans="1:8" ht="15">
      <c r="A133" s="8">
        <f t="shared" si="1"/>
        <v>122</v>
      </c>
      <c r="B133" s="8" t="s">
        <v>120</v>
      </c>
      <c r="C133" s="9">
        <v>0.413</v>
      </c>
      <c r="D133" s="9">
        <v>0.05491</v>
      </c>
      <c r="E133" s="9">
        <v>0.238</v>
      </c>
      <c r="F133" s="9"/>
      <c r="G133" s="9">
        <v>0</v>
      </c>
      <c r="H133" s="12">
        <v>0.706</v>
      </c>
    </row>
    <row r="134" spans="1:8" ht="15">
      <c r="A134" s="8">
        <f t="shared" si="1"/>
        <v>123</v>
      </c>
      <c r="B134" s="8" t="s">
        <v>121</v>
      </c>
      <c r="C134" s="9">
        <v>0.433</v>
      </c>
      <c r="D134" s="9">
        <v>0.073</v>
      </c>
      <c r="E134" s="9"/>
      <c r="F134" s="9">
        <v>0</v>
      </c>
      <c r="G134" s="9">
        <v>0</v>
      </c>
      <c r="H134" s="12">
        <v>0.506</v>
      </c>
    </row>
    <row r="135" spans="1:8" ht="15">
      <c r="A135" s="8">
        <f t="shared" si="1"/>
        <v>124</v>
      </c>
      <c r="B135" s="8" t="s">
        <v>122</v>
      </c>
      <c r="C135" s="9">
        <v>0.463</v>
      </c>
      <c r="D135" s="9">
        <v>0</v>
      </c>
      <c r="E135" s="9">
        <v>0</v>
      </c>
      <c r="F135" s="9">
        <v>0</v>
      </c>
      <c r="G135" s="9">
        <v>0.087</v>
      </c>
      <c r="H135" s="12">
        <v>0.55</v>
      </c>
    </row>
    <row r="136" spans="1:8" ht="15">
      <c r="A136" s="8">
        <f t="shared" si="1"/>
        <v>125</v>
      </c>
      <c r="B136" s="8" t="s">
        <v>123</v>
      </c>
      <c r="C136" s="9">
        <f>0.408+0.001</f>
        <v>0.409</v>
      </c>
      <c r="D136" s="9">
        <v>0</v>
      </c>
      <c r="E136" s="9">
        <v>0.121</v>
      </c>
      <c r="F136" s="9">
        <v>0.07</v>
      </c>
      <c r="G136" s="9">
        <v>0</v>
      </c>
      <c r="H136" s="12">
        <v>0.6</v>
      </c>
    </row>
    <row r="137" spans="1:8" ht="15">
      <c r="A137" s="8">
        <f t="shared" si="1"/>
        <v>126</v>
      </c>
      <c r="B137" s="8" t="s">
        <v>124</v>
      </c>
      <c r="C137" s="9">
        <v>0.389</v>
      </c>
      <c r="D137" s="9">
        <v>0.047</v>
      </c>
      <c r="E137" s="9">
        <v>0.228</v>
      </c>
      <c r="F137" s="9">
        <v>0</v>
      </c>
      <c r="G137" s="9">
        <v>0</v>
      </c>
      <c r="H137" s="12">
        <v>0.664</v>
      </c>
    </row>
    <row r="138" spans="1:8" ht="15">
      <c r="A138" s="8">
        <f t="shared" si="1"/>
        <v>127</v>
      </c>
      <c r="B138" s="8" t="s">
        <v>125</v>
      </c>
      <c r="C138" s="9">
        <v>0.43</v>
      </c>
      <c r="D138" s="9">
        <v>0.07038</v>
      </c>
      <c r="E138" s="9">
        <v>0.124</v>
      </c>
      <c r="F138" s="9">
        <v>0</v>
      </c>
      <c r="G138" s="9">
        <v>0</v>
      </c>
      <c r="H138" s="12">
        <v>0.624</v>
      </c>
    </row>
    <row r="139" spans="1:8" ht="15">
      <c r="A139" s="8">
        <f t="shared" si="1"/>
        <v>128</v>
      </c>
      <c r="B139" s="8" t="s">
        <v>126</v>
      </c>
      <c r="C139" s="9">
        <v>0.427</v>
      </c>
      <c r="D139" s="9">
        <v>0.07198</v>
      </c>
      <c r="E139" s="9">
        <v>0</v>
      </c>
      <c r="F139" s="9">
        <v>0</v>
      </c>
      <c r="G139" s="9">
        <v>0</v>
      </c>
      <c r="H139" s="12">
        <v>0.499</v>
      </c>
    </row>
    <row r="140" spans="1:8" ht="15">
      <c r="A140" s="8">
        <f t="shared" si="1"/>
        <v>129</v>
      </c>
      <c r="B140" s="8" t="s">
        <v>127</v>
      </c>
      <c r="C140" s="9">
        <v>0.31</v>
      </c>
      <c r="D140" s="9">
        <v>0</v>
      </c>
      <c r="E140" s="9">
        <v>0</v>
      </c>
      <c r="F140" s="9">
        <v>0</v>
      </c>
      <c r="G140" s="9">
        <v>0</v>
      </c>
      <c r="H140" s="12">
        <v>0.31</v>
      </c>
    </row>
    <row r="141" spans="1:8" ht="15">
      <c r="A141" s="8">
        <f t="shared" si="1"/>
        <v>130</v>
      </c>
      <c r="B141" s="8" t="s">
        <v>128</v>
      </c>
      <c r="C141" s="9">
        <v>0.324</v>
      </c>
      <c r="D141" s="9">
        <v>0</v>
      </c>
      <c r="E141" s="9">
        <v>0</v>
      </c>
      <c r="F141" s="9">
        <v>0</v>
      </c>
      <c r="G141" s="9">
        <v>0</v>
      </c>
      <c r="H141" s="12">
        <v>0.324</v>
      </c>
    </row>
    <row r="142" spans="1:8" ht="15">
      <c r="A142" s="8">
        <f aca="true" t="shared" si="2" ref="A142:A194">A141+1</f>
        <v>131</v>
      </c>
      <c r="B142" s="8" t="s">
        <v>129</v>
      </c>
      <c r="C142" s="9">
        <v>0.306</v>
      </c>
      <c r="D142" s="9">
        <v>0</v>
      </c>
      <c r="E142" s="9">
        <v>0</v>
      </c>
      <c r="F142" s="9">
        <v>0</v>
      </c>
      <c r="G142" s="9">
        <v>0</v>
      </c>
      <c r="H142" s="12">
        <v>0.306</v>
      </c>
    </row>
    <row r="143" spans="1:8" ht="15">
      <c r="A143" s="8">
        <f t="shared" si="2"/>
        <v>132</v>
      </c>
      <c r="B143" s="8" t="s">
        <v>130</v>
      </c>
      <c r="C143" s="9">
        <v>0.355</v>
      </c>
      <c r="D143" s="9">
        <v>0</v>
      </c>
      <c r="E143" s="9">
        <v>0</v>
      </c>
      <c r="F143" s="9">
        <v>0.025</v>
      </c>
      <c r="G143" s="9">
        <v>0</v>
      </c>
      <c r="H143" s="12">
        <v>0.38</v>
      </c>
    </row>
    <row r="144" spans="1:8" ht="15">
      <c r="A144" s="8">
        <f t="shared" si="2"/>
        <v>133</v>
      </c>
      <c r="B144" s="8" t="s">
        <v>131</v>
      </c>
      <c r="C144" s="9">
        <f>0.425-0.001</f>
        <v>0.424</v>
      </c>
      <c r="D144" s="9">
        <v>0.06457</v>
      </c>
      <c r="E144" s="9"/>
      <c r="F144" s="9">
        <v>0.15</v>
      </c>
      <c r="G144" s="9">
        <v>0</v>
      </c>
      <c r="H144" s="12">
        <v>0.639</v>
      </c>
    </row>
    <row r="145" spans="1:8" s="16" customFormat="1" ht="15">
      <c r="A145" s="14">
        <f t="shared" si="2"/>
        <v>134</v>
      </c>
      <c r="B145" s="14" t="s">
        <v>132</v>
      </c>
      <c r="C145" s="15">
        <v>0.4</v>
      </c>
      <c r="D145" s="15">
        <v>0</v>
      </c>
      <c r="E145" s="15">
        <v>0</v>
      </c>
      <c r="F145" s="15">
        <v>0.2</v>
      </c>
      <c r="G145" s="15">
        <v>0</v>
      </c>
      <c r="H145" s="12">
        <v>0.6</v>
      </c>
    </row>
    <row r="146" spans="1:8" ht="15">
      <c r="A146" s="8">
        <f t="shared" si="2"/>
        <v>135</v>
      </c>
      <c r="B146" s="8" t="s">
        <v>133</v>
      </c>
      <c r="C146" s="9">
        <v>0.533</v>
      </c>
      <c r="D146" s="9">
        <v>0</v>
      </c>
      <c r="E146" s="9">
        <v>0</v>
      </c>
      <c r="F146" s="9">
        <v>0</v>
      </c>
      <c r="G146" s="9">
        <v>0</v>
      </c>
      <c r="H146" s="12">
        <v>0.533</v>
      </c>
    </row>
    <row r="147" spans="1:8" ht="15">
      <c r="A147" s="8">
        <f t="shared" si="2"/>
        <v>136</v>
      </c>
      <c r="B147" s="8" t="s">
        <v>134</v>
      </c>
      <c r="C147" s="9">
        <v>0.4</v>
      </c>
      <c r="D147" s="9">
        <v>0</v>
      </c>
      <c r="E147" s="9">
        <v>0.192</v>
      </c>
      <c r="F147" s="9">
        <v>0</v>
      </c>
      <c r="G147" s="9">
        <v>0</v>
      </c>
      <c r="H147" s="12">
        <v>0.592</v>
      </c>
    </row>
    <row r="148" spans="1:8" ht="15">
      <c r="A148" s="8">
        <f t="shared" si="2"/>
        <v>137</v>
      </c>
      <c r="B148" s="8" t="s">
        <v>135</v>
      </c>
      <c r="C148" s="9">
        <f>0.441-0.001</f>
        <v>0.44</v>
      </c>
      <c r="D148" s="9">
        <v>0.073</v>
      </c>
      <c r="E148" s="9">
        <v>0.15</v>
      </c>
      <c r="F148" s="9"/>
      <c r="G148" s="9">
        <v>0</v>
      </c>
      <c r="H148" s="12">
        <v>0.663</v>
      </c>
    </row>
    <row r="149" spans="1:8" ht="15">
      <c r="A149" s="8">
        <f t="shared" si="2"/>
        <v>138</v>
      </c>
      <c r="B149" s="8" t="s">
        <v>136</v>
      </c>
      <c r="C149" s="9">
        <v>0.498</v>
      </c>
      <c r="D149" s="9">
        <v>0</v>
      </c>
      <c r="E149" s="9">
        <v>0</v>
      </c>
      <c r="F149" s="9">
        <v>0</v>
      </c>
      <c r="G149" s="9">
        <v>0</v>
      </c>
      <c r="H149" s="12">
        <v>0.498</v>
      </c>
    </row>
    <row r="150" spans="1:8" ht="15">
      <c r="A150" s="8">
        <f t="shared" si="2"/>
        <v>139</v>
      </c>
      <c r="B150" s="8" t="s">
        <v>137</v>
      </c>
      <c r="C150" s="9">
        <v>0.442</v>
      </c>
      <c r="D150" s="9">
        <v>0</v>
      </c>
      <c r="E150" s="9">
        <v>0</v>
      </c>
      <c r="F150" s="9">
        <v>0</v>
      </c>
      <c r="G150" s="9">
        <v>0</v>
      </c>
      <c r="H150" s="12">
        <v>0.442</v>
      </c>
    </row>
    <row r="151" spans="1:8" ht="15">
      <c r="A151" s="8">
        <f t="shared" si="2"/>
        <v>140</v>
      </c>
      <c r="B151" s="8" t="s">
        <v>138</v>
      </c>
      <c r="C151" s="9">
        <v>0.417</v>
      </c>
      <c r="D151" s="9">
        <v>0</v>
      </c>
      <c r="E151" s="9">
        <v>0</v>
      </c>
      <c r="F151" s="9">
        <v>0</v>
      </c>
      <c r="G151" s="9">
        <v>0</v>
      </c>
      <c r="H151" s="12">
        <v>0.417</v>
      </c>
    </row>
    <row r="152" spans="1:8" ht="15">
      <c r="A152" s="21">
        <v>141</v>
      </c>
      <c r="B152" s="21" t="s">
        <v>139</v>
      </c>
      <c r="C152" s="23">
        <v>0.434</v>
      </c>
      <c r="D152" s="23">
        <v>0.001</v>
      </c>
      <c r="E152" s="23">
        <v>0.221</v>
      </c>
      <c r="F152" s="24"/>
      <c r="G152" s="24"/>
      <c r="H152" s="25">
        <v>0.656</v>
      </c>
    </row>
    <row r="153" spans="1:8" ht="15">
      <c r="A153" s="39" t="s">
        <v>191</v>
      </c>
      <c r="B153" s="40"/>
      <c r="C153" s="40"/>
      <c r="D153" s="40"/>
      <c r="E153" s="40"/>
      <c r="F153" s="40"/>
      <c r="G153" s="40"/>
      <c r="H153" s="41"/>
    </row>
    <row r="154" spans="1:8" ht="15">
      <c r="A154" s="26" t="s">
        <v>196</v>
      </c>
      <c r="B154" s="27"/>
      <c r="C154" s="27"/>
      <c r="D154" s="27"/>
      <c r="E154" s="27"/>
      <c r="F154" s="27"/>
      <c r="G154" s="27"/>
      <c r="H154" s="28"/>
    </row>
    <row r="155" spans="1:8" ht="15">
      <c r="A155" s="8">
        <f>A152+1</f>
        <v>142</v>
      </c>
      <c r="B155" s="8" t="s">
        <v>140</v>
      </c>
      <c r="C155" s="9">
        <f>0.409+0.001</f>
        <v>0.41</v>
      </c>
      <c r="D155" s="9">
        <v>0.00431</v>
      </c>
      <c r="E155" s="9">
        <v>0.136</v>
      </c>
      <c r="F155" s="9">
        <v>0</v>
      </c>
      <c r="G155" s="9">
        <v>0</v>
      </c>
      <c r="H155" s="12">
        <v>0.55</v>
      </c>
    </row>
    <row r="156" spans="1:8" ht="15">
      <c r="A156" s="8">
        <f t="shared" si="2"/>
        <v>143</v>
      </c>
      <c r="B156" s="8" t="s">
        <v>141</v>
      </c>
      <c r="C156" s="9">
        <v>0.408</v>
      </c>
      <c r="D156" s="9">
        <v>0</v>
      </c>
      <c r="E156" s="9">
        <v>0.242</v>
      </c>
      <c r="F156" s="9"/>
      <c r="G156" s="9">
        <v>0</v>
      </c>
      <c r="H156" s="12">
        <v>0.6501</v>
      </c>
    </row>
    <row r="157" spans="1:8" ht="15">
      <c r="A157" s="8">
        <f t="shared" si="2"/>
        <v>144</v>
      </c>
      <c r="B157" s="8" t="s">
        <v>142</v>
      </c>
      <c r="C157" s="9">
        <v>0.315</v>
      </c>
      <c r="D157" s="9">
        <v>0</v>
      </c>
      <c r="E157" s="9">
        <v>0</v>
      </c>
      <c r="F157" s="9">
        <v>0</v>
      </c>
      <c r="G157" s="9">
        <v>0</v>
      </c>
      <c r="H157" s="12">
        <v>0.315</v>
      </c>
    </row>
    <row r="158" spans="1:8" ht="15">
      <c r="A158" s="8">
        <f t="shared" si="2"/>
        <v>145</v>
      </c>
      <c r="B158" s="8" t="s">
        <v>143</v>
      </c>
      <c r="C158" s="9">
        <v>0.457</v>
      </c>
      <c r="D158" s="9">
        <v>0</v>
      </c>
      <c r="E158" s="9">
        <v>0.193</v>
      </c>
      <c r="F158" s="9"/>
      <c r="G158" s="9">
        <v>0</v>
      </c>
      <c r="H158" s="12">
        <v>0.65</v>
      </c>
    </row>
    <row r="159" spans="1:8" ht="15">
      <c r="A159" s="8">
        <f t="shared" si="2"/>
        <v>146</v>
      </c>
      <c r="B159" s="8" t="s">
        <v>144</v>
      </c>
      <c r="C159" s="9">
        <v>0.663</v>
      </c>
      <c r="D159" s="9">
        <v>0</v>
      </c>
      <c r="E159" s="9"/>
      <c r="F159" s="9"/>
      <c r="G159" s="9">
        <v>0.276</v>
      </c>
      <c r="H159" s="12">
        <v>0.939</v>
      </c>
    </row>
    <row r="160" spans="1:8" ht="15">
      <c r="A160" s="8">
        <f t="shared" si="2"/>
        <v>147</v>
      </c>
      <c r="B160" s="8" t="s">
        <v>145</v>
      </c>
      <c r="C160" s="9">
        <v>0.41</v>
      </c>
      <c r="D160" s="9">
        <v>0</v>
      </c>
      <c r="E160" s="9"/>
      <c r="F160" s="9">
        <v>0.19</v>
      </c>
      <c r="G160" s="9">
        <v>0</v>
      </c>
      <c r="H160" s="12">
        <v>0.6</v>
      </c>
    </row>
    <row r="161" spans="1:8" ht="15">
      <c r="A161" s="8">
        <f t="shared" si="2"/>
        <v>148</v>
      </c>
      <c r="B161" s="8" t="s">
        <v>146</v>
      </c>
      <c r="C161" s="9">
        <v>0.476</v>
      </c>
      <c r="D161" s="9">
        <v>0</v>
      </c>
      <c r="E161" s="9">
        <v>0</v>
      </c>
      <c r="F161" s="9">
        <v>0</v>
      </c>
      <c r="G161" s="9">
        <v>0</v>
      </c>
      <c r="H161" s="12">
        <v>0.476</v>
      </c>
    </row>
    <row r="162" spans="1:8" ht="15">
      <c r="A162" s="8">
        <f t="shared" si="2"/>
        <v>149</v>
      </c>
      <c r="B162" s="8" t="s">
        <v>147</v>
      </c>
      <c r="C162" s="9">
        <v>0.51</v>
      </c>
      <c r="D162" s="9">
        <v>0</v>
      </c>
      <c r="E162" s="9">
        <v>0</v>
      </c>
      <c r="F162" s="9">
        <v>0</v>
      </c>
      <c r="G162" s="9">
        <v>0</v>
      </c>
      <c r="H162" s="12">
        <v>0.51</v>
      </c>
    </row>
    <row r="163" spans="1:8" ht="15">
      <c r="A163" s="8">
        <f t="shared" si="2"/>
        <v>150</v>
      </c>
      <c r="B163" s="8" t="s">
        <v>148</v>
      </c>
      <c r="C163" s="9">
        <v>0.436</v>
      </c>
      <c r="D163" s="9">
        <v>0</v>
      </c>
      <c r="E163" s="9">
        <v>0</v>
      </c>
      <c r="F163" s="9">
        <v>0</v>
      </c>
      <c r="G163" s="9">
        <v>0</v>
      </c>
      <c r="H163" s="12">
        <v>0.436</v>
      </c>
    </row>
    <row r="164" spans="1:8" ht="15">
      <c r="A164" s="8">
        <f t="shared" si="2"/>
        <v>151</v>
      </c>
      <c r="B164" s="8" t="s">
        <v>149</v>
      </c>
      <c r="C164" s="9">
        <v>0.584</v>
      </c>
      <c r="D164" s="9">
        <v>0</v>
      </c>
      <c r="E164" s="9">
        <v>0</v>
      </c>
      <c r="F164" s="9">
        <v>0</v>
      </c>
      <c r="G164" s="9">
        <v>0</v>
      </c>
      <c r="H164" s="12">
        <v>0.584</v>
      </c>
    </row>
    <row r="165" spans="1:8" ht="15">
      <c r="A165" s="8">
        <f t="shared" si="2"/>
        <v>152</v>
      </c>
      <c r="B165" s="8" t="s">
        <v>150</v>
      </c>
      <c r="C165" s="9">
        <v>0.673</v>
      </c>
      <c r="D165" s="9">
        <v>0</v>
      </c>
      <c r="E165" s="9"/>
      <c r="F165" s="9">
        <v>0</v>
      </c>
      <c r="G165" s="9">
        <v>0.267</v>
      </c>
      <c r="H165" s="12">
        <v>0.94</v>
      </c>
    </row>
    <row r="166" spans="1:8" ht="15">
      <c r="A166" s="8">
        <f t="shared" si="2"/>
        <v>153</v>
      </c>
      <c r="B166" s="8" t="s">
        <v>151</v>
      </c>
      <c r="C166" s="9">
        <v>0.418</v>
      </c>
      <c r="D166" s="9">
        <v>0</v>
      </c>
      <c r="E166" s="9">
        <v>0</v>
      </c>
      <c r="F166" s="9">
        <v>0.2</v>
      </c>
      <c r="G166" s="9">
        <v>0</v>
      </c>
      <c r="H166" s="12">
        <v>0.618</v>
      </c>
    </row>
    <row r="167" spans="1:8" ht="15">
      <c r="A167" s="8">
        <f t="shared" si="2"/>
        <v>154</v>
      </c>
      <c r="B167" s="8" t="s">
        <v>152</v>
      </c>
      <c r="C167" s="9">
        <v>0.309</v>
      </c>
      <c r="D167" s="9">
        <v>0</v>
      </c>
      <c r="E167" s="9">
        <v>0</v>
      </c>
      <c r="F167" s="9">
        <v>0</v>
      </c>
      <c r="G167" s="9">
        <v>0</v>
      </c>
      <c r="H167" s="12">
        <v>0.309</v>
      </c>
    </row>
    <row r="168" spans="1:8" ht="15">
      <c r="A168" s="21">
        <v>155</v>
      </c>
      <c r="B168" s="21" t="s">
        <v>153</v>
      </c>
      <c r="C168" s="21">
        <v>0.598</v>
      </c>
      <c r="D168" s="22"/>
      <c r="E168" s="22"/>
      <c r="F168" s="21">
        <v>0.2</v>
      </c>
      <c r="G168" s="22"/>
      <c r="H168" s="25">
        <v>0.798</v>
      </c>
    </row>
    <row r="169" spans="1:8" ht="15">
      <c r="A169" s="42" t="s">
        <v>197</v>
      </c>
      <c r="B169" s="43"/>
      <c r="C169" s="43"/>
      <c r="D169" s="43"/>
      <c r="E169" s="43"/>
      <c r="F169" s="43"/>
      <c r="G169" s="43"/>
      <c r="H169" s="44"/>
    </row>
    <row r="170" spans="1:8" ht="15">
      <c r="A170" s="30" t="s">
        <v>196</v>
      </c>
      <c r="B170" s="31"/>
      <c r="C170" s="31"/>
      <c r="D170" s="31"/>
      <c r="E170" s="31"/>
      <c r="F170" s="31"/>
      <c r="G170" s="31"/>
      <c r="H170" s="32"/>
    </row>
    <row r="171" spans="1:8" ht="15">
      <c r="A171" s="18">
        <f>A168+1</f>
        <v>156</v>
      </c>
      <c r="B171" s="18" t="s">
        <v>154</v>
      </c>
      <c r="C171" s="19">
        <v>0.424</v>
      </c>
      <c r="D171" s="19">
        <v>0</v>
      </c>
      <c r="E171" s="19">
        <v>0</v>
      </c>
      <c r="F171" s="19">
        <v>0</v>
      </c>
      <c r="G171" s="19">
        <v>0</v>
      </c>
      <c r="H171" s="20">
        <v>0.424</v>
      </c>
    </row>
    <row r="172" spans="1:8" ht="15">
      <c r="A172" s="8">
        <f t="shared" si="2"/>
        <v>157</v>
      </c>
      <c r="B172" s="8" t="s">
        <v>155</v>
      </c>
      <c r="C172" s="9">
        <v>0.633</v>
      </c>
      <c r="D172" s="9">
        <v>0</v>
      </c>
      <c r="E172" s="9"/>
      <c r="F172" s="9">
        <v>0</v>
      </c>
      <c r="G172" s="9">
        <v>0</v>
      </c>
      <c r="H172" s="12">
        <v>0.633</v>
      </c>
    </row>
    <row r="173" spans="1:8" ht="15">
      <c r="A173" s="8">
        <f t="shared" si="2"/>
        <v>158</v>
      </c>
      <c r="B173" s="8" t="s">
        <v>156</v>
      </c>
      <c r="C173" s="9">
        <v>0.451</v>
      </c>
      <c r="D173" s="29">
        <v>0</v>
      </c>
      <c r="E173" s="9">
        <v>0</v>
      </c>
      <c r="F173" s="9">
        <v>0</v>
      </c>
      <c r="G173" s="9">
        <v>0</v>
      </c>
      <c r="H173" s="12">
        <v>0.451</v>
      </c>
    </row>
    <row r="174" spans="1:8" ht="15">
      <c r="A174" s="8">
        <f t="shared" si="2"/>
        <v>159</v>
      </c>
      <c r="B174" s="8" t="s">
        <v>157</v>
      </c>
      <c r="C174" s="9">
        <v>0.315</v>
      </c>
      <c r="D174" s="9">
        <v>0</v>
      </c>
      <c r="E174" s="9">
        <v>0</v>
      </c>
      <c r="F174" s="9">
        <v>0</v>
      </c>
      <c r="G174" s="9">
        <v>0</v>
      </c>
      <c r="H174" s="12">
        <v>0.315</v>
      </c>
    </row>
    <row r="175" spans="1:8" ht="15">
      <c r="A175" s="8">
        <f t="shared" si="2"/>
        <v>160</v>
      </c>
      <c r="B175" s="8" t="s">
        <v>158</v>
      </c>
      <c r="C175" s="9">
        <v>0.29</v>
      </c>
      <c r="D175" s="9">
        <v>0</v>
      </c>
      <c r="E175" s="9">
        <v>0</v>
      </c>
      <c r="F175" s="9">
        <v>0.16</v>
      </c>
      <c r="G175" s="9">
        <v>0</v>
      </c>
      <c r="H175" s="12">
        <v>0.45</v>
      </c>
    </row>
    <row r="176" spans="1:8" ht="26.25">
      <c r="A176" s="8">
        <f t="shared" si="2"/>
        <v>161</v>
      </c>
      <c r="B176" s="13" t="s">
        <v>159</v>
      </c>
      <c r="C176" s="9">
        <v>0.359</v>
      </c>
      <c r="D176" s="9">
        <v>0</v>
      </c>
      <c r="E176" s="9">
        <v>0</v>
      </c>
      <c r="F176" s="9">
        <v>0</v>
      </c>
      <c r="G176" s="9">
        <v>0</v>
      </c>
      <c r="H176" s="12">
        <v>0.359</v>
      </c>
    </row>
    <row r="177" spans="1:8" ht="15">
      <c r="A177" s="8">
        <f t="shared" si="2"/>
        <v>162</v>
      </c>
      <c r="B177" s="8" t="s">
        <v>160</v>
      </c>
      <c r="C177" s="9">
        <v>0.707</v>
      </c>
      <c r="D177" s="9">
        <v>0</v>
      </c>
      <c r="E177" s="9">
        <v>0</v>
      </c>
      <c r="F177" s="9">
        <v>0</v>
      </c>
      <c r="G177" s="9">
        <v>0.235</v>
      </c>
      <c r="H177" s="12">
        <v>0.942</v>
      </c>
    </row>
    <row r="178" spans="1:8" ht="15">
      <c r="A178" s="21">
        <v>163</v>
      </c>
      <c r="B178" s="21" t="s">
        <v>161</v>
      </c>
      <c r="C178" s="23">
        <v>0.403</v>
      </c>
      <c r="D178" s="24"/>
      <c r="E178" s="23">
        <v>0.097</v>
      </c>
      <c r="F178" s="23">
        <v>0.15</v>
      </c>
      <c r="G178" s="24"/>
      <c r="H178" s="25">
        <v>0.65</v>
      </c>
    </row>
    <row r="179" spans="1:8" ht="15">
      <c r="A179" s="39" t="s">
        <v>197</v>
      </c>
      <c r="B179" s="40"/>
      <c r="C179" s="40"/>
      <c r="D179" s="40"/>
      <c r="E179" s="40"/>
      <c r="F179" s="40"/>
      <c r="G179" s="40"/>
      <c r="H179" s="41"/>
    </row>
    <row r="180" spans="1:8" ht="15">
      <c r="A180" s="26" t="s">
        <v>196</v>
      </c>
      <c r="B180" s="27"/>
      <c r="C180" s="27"/>
      <c r="D180" s="27"/>
      <c r="E180" s="27"/>
      <c r="F180" s="27"/>
      <c r="G180" s="27"/>
      <c r="H180" s="28"/>
    </row>
    <row r="181" spans="1:8" ht="15">
      <c r="A181" s="8">
        <f>A178+1</f>
        <v>164</v>
      </c>
      <c r="B181" s="8" t="s">
        <v>162</v>
      </c>
      <c r="C181" s="9">
        <v>0.403</v>
      </c>
      <c r="D181" s="9">
        <v>0.057</v>
      </c>
      <c r="E181" s="9">
        <v>0.026</v>
      </c>
      <c r="F181" s="9">
        <v>0.062</v>
      </c>
      <c r="G181" s="9">
        <v>0</v>
      </c>
      <c r="H181" s="12">
        <v>0.548</v>
      </c>
    </row>
    <row r="182" spans="1:8" ht="15">
      <c r="A182" s="8">
        <f t="shared" si="2"/>
        <v>165</v>
      </c>
      <c r="B182" s="8" t="s">
        <v>163</v>
      </c>
      <c r="C182" s="9">
        <f>0.495+0.001</f>
        <v>0.496</v>
      </c>
      <c r="D182" s="9">
        <v>0.043</v>
      </c>
      <c r="E182" s="9">
        <v>0.171</v>
      </c>
      <c r="F182" s="9">
        <v>0</v>
      </c>
      <c r="G182" s="9">
        <v>0</v>
      </c>
      <c r="H182" s="12">
        <v>0.71</v>
      </c>
    </row>
    <row r="183" spans="1:8" ht="15">
      <c r="A183" s="8">
        <f t="shared" si="2"/>
        <v>166</v>
      </c>
      <c r="B183" s="8" t="s">
        <v>164</v>
      </c>
      <c r="C183" s="9">
        <v>0.394</v>
      </c>
      <c r="D183" s="9">
        <v>0</v>
      </c>
      <c r="E183" s="9">
        <v>0</v>
      </c>
      <c r="F183" s="9">
        <v>0</v>
      </c>
      <c r="G183" s="9">
        <v>0</v>
      </c>
      <c r="H183" s="12">
        <v>0.394</v>
      </c>
    </row>
    <row r="184" spans="1:8" ht="15">
      <c r="A184" s="8">
        <f t="shared" si="2"/>
        <v>167</v>
      </c>
      <c r="B184" s="8" t="s">
        <v>165</v>
      </c>
      <c r="C184" s="9">
        <v>0.508</v>
      </c>
      <c r="D184" s="9">
        <v>0</v>
      </c>
      <c r="E184" s="9">
        <v>0.273</v>
      </c>
      <c r="F184" s="9"/>
      <c r="G184" s="9">
        <v>0.138</v>
      </c>
      <c r="H184" s="12">
        <v>0.919</v>
      </c>
    </row>
    <row r="185" spans="1:8" ht="15">
      <c r="A185" s="8">
        <f t="shared" si="2"/>
        <v>168</v>
      </c>
      <c r="B185" s="8" t="s">
        <v>166</v>
      </c>
      <c r="C185" s="9">
        <v>0.325</v>
      </c>
      <c r="D185" s="9">
        <v>0</v>
      </c>
      <c r="E185" s="9">
        <v>0</v>
      </c>
      <c r="F185" s="9">
        <v>0</v>
      </c>
      <c r="G185" s="9">
        <v>0</v>
      </c>
      <c r="H185" s="12">
        <v>0.325</v>
      </c>
    </row>
    <row r="186" spans="1:8" ht="15">
      <c r="A186" s="8">
        <f t="shared" si="2"/>
        <v>169</v>
      </c>
      <c r="B186" s="8" t="s">
        <v>167</v>
      </c>
      <c r="C186" s="9">
        <v>0.43</v>
      </c>
      <c r="D186" s="9">
        <v>0.008</v>
      </c>
      <c r="E186" s="9">
        <v>0</v>
      </c>
      <c r="F186" s="9"/>
      <c r="G186" s="9">
        <v>0</v>
      </c>
      <c r="H186" s="12">
        <v>0.438</v>
      </c>
    </row>
    <row r="187" spans="1:8" ht="15">
      <c r="A187" s="8">
        <f t="shared" si="2"/>
        <v>170</v>
      </c>
      <c r="B187" s="8" t="s">
        <v>168</v>
      </c>
      <c r="C187" s="9">
        <v>0.47</v>
      </c>
      <c r="D187" s="9">
        <v>0</v>
      </c>
      <c r="E187" s="9">
        <v>0.23</v>
      </c>
      <c r="F187" s="9">
        <v>0</v>
      </c>
      <c r="G187" s="9">
        <v>0</v>
      </c>
      <c r="H187" s="12">
        <v>0.7</v>
      </c>
    </row>
    <row r="188" spans="1:8" ht="15">
      <c r="A188" s="8">
        <f t="shared" si="2"/>
        <v>171</v>
      </c>
      <c r="B188" s="8" t="s">
        <v>169</v>
      </c>
      <c r="C188" s="9">
        <v>0.444</v>
      </c>
      <c r="D188" s="9">
        <v>0</v>
      </c>
      <c r="E188" s="9">
        <v>0</v>
      </c>
      <c r="F188" s="9">
        <v>0.106</v>
      </c>
      <c r="G188" s="9">
        <v>0</v>
      </c>
      <c r="H188" s="12">
        <v>0.5495</v>
      </c>
    </row>
    <row r="189" spans="1:8" ht="15">
      <c r="A189" s="8">
        <f t="shared" si="2"/>
        <v>172</v>
      </c>
      <c r="B189" s="8" t="s">
        <v>170</v>
      </c>
      <c r="C189" s="9">
        <v>0.381</v>
      </c>
      <c r="D189" s="9">
        <v>0.04211</v>
      </c>
      <c r="E189" s="9">
        <v>0</v>
      </c>
      <c r="F189" s="9">
        <v>0</v>
      </c>
      <c r="G189" s="9">
        <v>0</v>
      </c>
      <c r="H189" s="12">
        <v>0.423</v>
      </c>
    </row>
    <row r="190" spans="1:8" ht="15">
      <c r="A190" s="8">
        <f t="shared" si="2"/>
        <v>173</v>
      </c>
      <c r="B190" s="8" t="s">
        <v>171</v>
      </c>
      <c r="C190" s="9">
        <v>0.404</v>
      </c>
      <c r="D190" s="9">
        <v>0.04908</v>
      </c>
      <c r="E190" s="9"/>
      <c r="F190" s="9">
        <v>0</v>
      </c>
      <c r="G190" s="9">
        <v>0.062</v>
      </c>
      <c r="H190" s="12">
        <v>0.515</v>
      </c>
    </row>
    <row r="191" spans="1:8" ht="15">
      <c r="A191" s="8">
        <f t="shared" si="2"/>
        <v>174</v>
      </c>
      <c r="B191" s="8" t="s">
        <v>172</v>
      </c>
      <c r="C191" s="9">
        <v>0.326</v>
      </c>
      <c r="D191" s="9">
        <v>0</v>
      </c>
      <c r="E191" s="9">
        <v>0</v>
      </c>
      <c r="F191" s="9">
        <v>0</v>
      </c>
      <c r="G191" s="9">
        <v>0</v>
      </c>
      <c r="H191" s="12">
        <v>0.326</v>
      </c>
    </row>
    <row r="192" spans="1:8" ht="15">
      <c r="A192" s="8">
        <f t="shared" si="2"/>
        <v>175</v>
      </c>
      <c r="B192" s="8" t="s">
        <v>173</v>
      </c>
      <c r="C192" s="9">
        <v>0.422</v>
      </c>
      <c r="D192" s="9">
        <v>0</v>
      </c>
      <c r="E192" s="9">
        <v>0</v>
      </c>
      <c r="F192" s="9">
        <v>0</v>
      </c>
      <c r="G192" s="9">
        <v>0</v>
      </c>
      <c r="H192" s="12">
        <v>0.422</v>
      </c>
    </row>
    <row r="193" spans="1:8" ht="15">
      <c r="A193" s="8">
        <f t="shared" si="2"/>
        <v>176</v>
      </c>
      <c r="B193" s="8" t="s">
        <v>174</v>
      </c>
      <c r="C193" s="9">
        <v>0.345</v>
      </c>
      <c r="D193" s="9">
        <v>0.086</v>
      </c>
      <c r="E193" s="9">
        <v>0</v>
      </c>
      <c r="F193" s="9">
        <v>0</v>
      </c>
      <c r="G193" s="9">
        <v>0</v>
      </c>
      <c r="H193" s="12">
        <v>0.431</v>
      </c>
    </row>
    <row r="194" spans="1:8" ht="15">
      <c r="A194" s="8">
        <f t="shared" si="2"/>
        <v>177</v>
      </c>
      <c r="B194" s="8" t="s">
        <v>175</v>
      </c>
      <c r="C194" s="9">
        <v>0.692</v>
      </c>
      <c r="D194" s="9">
        <v>0</v>
      </c>
      <c r="E194" s="9">
        <v>0</v>
      </c>
      <c r="F194" s="9">
        <v>0</v>
      </c>
      <c r="G194" s="9">
        <v>0</v>
      </c>
      <c r="H194" s="12">
        <v>0.692</v>
      </c>
    </row>
    <row r="196" spans="1:3" ht="15.75">
      <c r="A196" s="45"/>
      <c r="B196" s="45"/>
      <c r="C196" s="45"/>
    </row>
    <row r="198" spans="1:8" ht="15">
      <c r="A198" s="34" t="s">
        <v>188</v>
      </c>
      <c r="B198" s="34"/>
      <c r="F198" s="33" t="s">
        <v>187</v>
      </c>
      <c r="G198" s="33"/>
      <c r="H198" s="33"/>
    </row>
  </sheetData>
  <sheetProtection/>
  <mergeCells count="10">
    <mergeCell ref="F198:H198"/>
    <mergeCell ref="A198:B198"/>
    <mergeCell ref="A5:H5"/>
    <mergeCell ref="A105:H105"/>
    <mergeCell ref="A153:H153"/>
    <mergeCell ref="A169:H169"/>
    <mergeCell ref="A179:H179"/>
    <mergeCell ref="A196:C196"/>
    <mergeCell ref="B6:H6"/>
    <mergeCell ref="A106:H106"/>
  </mergeCells>
  <printOptions/>
  <pageMargins left="0.7874015748031497" right="0.5905511811023623" top="0.5905511811023623" bottom="0.5905511811023623" header="0.31496062992125984" footer="0.31496062992125984"/>
  <pageSetup fitToHeight="0" fitToWidth="1" horizontalDpi="600" verticalDpi="600" orientation="portrait" paperSize="9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Inese.Meiere</dc:creator>
  <cp:keywords/>
  <dc:description/>
  <cp:lastModifiedBy>Maija Ozola</cp:lastModifiedBy>
  <cp:lastPrinted>2018-04-05T06:15:14Z</cp:lastPrinted>
  <dcterms:created xsi:type="dcterms:W3CDTF">2010-10-19T09:34:42Z</dcterms:created>
  <dcterms:modified xsi:type="dcterms:W3CDTF">2018-04-24T06:15:56Z</dcterms:modified>
  <cp:category/>
  <cp:version/>
  <cp:contentType/>
  <cp:contentStatus/>
</cp:coreProperties>
</file>