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psavilkums" sheetId="1" r:id="rId1"/>
    <sheet name="Lapa10" sheetId="2" state="hidden" r:id="rId2"/>
    <sheet name="04.730" sheetId="3" r:id="rId3"/>
    <sheet name="08.100" sheetId="4" r:id="rId4"/>
    <sheet name="09.100" sheetId="5" r:id="rId5"/>
    <sheet name="09.210" sheetId="6" r:id="rId6"/>
    <sheet name="09.510" sheetId="7" r:id="rId7"/>
    <sheet name="10.700" sheetId="8" r:id="rId8"/>
  </sheets>
  <definedNames/>
  <calcPr fullCalcOnLoad="1"/>
</workbook>
</file>

<file path=xl/sharedStrings.xml><?xml version="1.0" encoding="utf-8"?>
<sst xmlns="http://schemas.openxmlformats.org/spreadsheetml/2006/main" count="413" uniqueCount="190">
  <si>
    <t>Rādītāju nosaukumi</t>
  </si>
  <si>
    <t>Kopsumma</t>
  </si>
  <si>
    <t>01.110 - Izpildvaras un likumdošanas varas institūcijas</t>
  </si>
  <si>
    <t>01.600 - Pārējie iepriekš neklasificētie vispārējie valdības dienesti</t>
  </si>
  <si>
    <t>10.400 - Atbalsts ģimenēm ar bērniem</t>
  </si>
  <si>
    <t>01.120 - Finanšu un fiskālā darbība</t>
  </si>
  <si>
    <t>03.390 - Pārējās tieslietu iestādes</t>
  </si>
  <si>
    <t>04.110 - Vispārēja ekonomiska un komerciāla darbība</t>
  </si>
  <si>
    <t>04.430 - Būvniecība</t>
  </si>
  <si>
    <t>04.730 - Tūrisms</t>
  </si>
  <si>
    <t>06.400 - Ielu apgaismošana</t>
  </si>
  <si>
    <t>06.600 - Pārējā citur neklasificētā teritoriju un mājokļu apsaimniekošanas darbība</t>
  </si>
  <si>
    <t>07.400 - Sabiedrības veselības dienestu pakalpojumi</t>
  </si>
  <si>
    <t>08.100 - Atpūtas un sporta pasākumi</t>
  </si>
  <si>
    <t>08.200 - Kultūra</t>
  </si>
  <si>
    <t>08.210 - Bibliotēkas</t>
  </si>
  <si>
    <t>08.230 - Kultūras centri, nami, klubi</t>
  </si>
  <si>
    <t>09.100 - Pirmsskolas izglītība (ISCED-97 0.līmenis)</t>
  </si>
  <si>
    <t>09.210 - Vispārējā izglītība. Pamatizglītība (ISCED-971., 2. un 3.līmenis)</t>
  </si>
  <si>
    <t>09.510 - Interešu un profesionālās ievirzes izglītība</t>
  </si>
  <si>
    <t>09.810 - Pārējā izglītības vadība</t>
  </si>
  <si>
    <t>09.820 - Pārējie citur neklasificētie izglītības pakalpojumi</t>
  </si>
  <si>
    <t>10.700 - Pārējais citur neklasificēts atbalsts sociāli atstumtām personām</t>
  </si>
  <si>
    <t>08.620 - Pārējie sporta, atpūtas, kultūras un reliģijas pasākumi</t>
  </si>
  <si>
    <t>10.500 - Atbalsts bezdarba gadījumā</t>
  </si>
  <si>
    <t>03.110 - Policijas dienesti</t>
  </si>
  <si>
    <t>05.300 - Vides piesārņojuma novēršana un samazināšana</t>
  </si>
  <si>
    <t>04.510 - Autotransports</t>
  </si>
  <si>
    <t>06.200 - Teritoriju attīstība</t>
  </si>
  <si>
    <t>01.890 - Pārējie citur neklasificētie vispārēja rakstura transferti starp dažādiem valsts pārvaldes līmeņiem</t>
  </si>
  <si>
    <t>01.700 - Vispārējās valdības sektora (valsts un pašvaldības) parāda darījumi</t>
  </si>
  <si>
    <t>01.830 - Vispārēja rakstura transferti no pašvaldību budžeta pašvaldību budžetam</t>
  </si>
  <si>
    <t>EUR</t>
  </si>
  <si>
    <t xml:space="preserve">      1111 Deputātu mēnešalga</t>
  </si>
  <si>
    <t xml:space="preserve">      1112 Pašvaldības domes komisiju, komiteju un darba grupu locekļu (kas nav deputāti) mēnešalga</t>
  </si>
  <si>
    <t xml:space="preserve">      1119 Darba alga</t>
  </si>
  <si>
    <t xml:space="preserve">      1141 Piemaksa par nakts darbu</t>
  </si>
  <si>
    <t xml:space="preserve">      1142 Samaksa par virsstundu darbu un darbu svētku dienās</t>
  </si>
  <si>
    <t xml:space="preserve">      1146 Piemaksa par personisko darba ieguldījumu un darba kvalitāti</t>
  </si>
  <si>
    <t xml:space="preserve">      1147 Piemaksa par papildu darbu</t>
  </si>
  <si>
    <t xml:space="preserve">      1148 Prēmijas, naudas balvas</t>
  </si>
  <si>
    <t xml:space="preserve">      1149 Citas normatīvajos aktos noteiktās piemaksas, kas nav iepriekš klasificētas</t>
  </si>
  <si>
    <t xml:space="preserve">    1150 Atalgojums fiziskām personām uz tiesiskās attiecības regulējošu dokumentu pamata</t>
  </si>
  <si>
    <t xml:space="preserve">    1210 Darba devēja valsts sociālās apdrošināšanas obligātās iemaksas</t>
  </si>
  <si>
    <t xml:space="preserve">      1221 Darba devēja pabalsti un kompensācijas, no kuriem aprēķina ienākuma nodokli, valsts sociālās apdrošināšanas obligātās iemaksas</t>
  </si>
  <si>
    <t xml:space="preserve">      1223 Mācību maksas kompensācija</t>
  </si>
  <si>
    <t xml:space="preserve">      1227 Darba devēja izdevumi veselības, dzīvības un nelaimes gadījumu apdrošināšanai</t>
  </si>
  <si>
    <t xml:space="preserve">      1228 Darba devēja pabalsti un kompensācijas, no kā neaprēķina ienākuma nodokli, valsts sociālās apdrošināšanas obligātās iemaksas</t>
  </si>
  <si>
    <t xml:space="preserve">      2111 Dienas nauda</t>
  </si>
  <si>
    <t xml:space="preserve">      2112 Pārējie komandējumu un darba braucienu izdevumi</t>
  </si>
  <si>
    <t xml:space="preserve">      2121 Dienas nauda ĀRV</t>
  </si>
  <si>
    <t xml:space="preserve">      2122 Pārējie komandējumu un dienesta, darba braucienu izdevumi ĀRV</t>
  </si>
  <si>
    <t xml:space="preserve">    2210 Izdevumi par sakaru pakalpojumiem</t>
  </si>
  <si>
    <t xml:space="preserve">      2221 Izdevumi par siltumenerģiju</t>
  </si>
  <si>
    <t xml:space="preserve">      2222 Izdevumi par ūdensapgādi un kanalizāciju</t>
  </si>
  <si>
    <t xml:space="preserve">      2223 Izdevumi par elektroenerģiju</t>
  </si>
  <si>
    <t xml:space="preserve">      2224 Izdevumi par atkritumu savākšanu, izvešanu no apdzīvotām vietām un teritorijām ārpus apdzīvotām vietām un atkritumu utilizāciju</t>
  </si>
  <si>
    <t xml:space="preserve">      2229 Izdevumi par pārējiem komunālajiem pakalpojumiem</t>
  </si>
  <si>
    <t xml:space="preserve">      2231 Izdevumi iestādes sabiedrisko aktivitāšu īstenošanai</t>
  </si>
  <si>
    <t xml:space="preserve">      2232 Izdevumi par profesionālās darbības pakalpojumiem</t>
  </si>
  <si>
    <t xml:space="preserve">      2233 Izdevumi par transporta pakalpojumiem</t>
  </si>
  <si>
    <t xml:space="preserve">      2234 Normatīvajos aktos noteiktie veselības un fiziskās sagatavotības pārbaudes izdevumi</t>
  </si>
  <si>
    <t xml:space="preserve">      2235 Izdevumi par saņemtajiem mācību pakalpojumiem</t>
  </si>
  <si>
    <t xml:space="preserve">      2236 Maksājumu pakalpojumi un komisijas</t>
  </si>
  <si>
    <t xml:space="preserve">      2239 Pārējie neklasificētie pakalpojumi</t>
  </si>
  <si>
    <t xml:space="preserve">      2241 Ēku, būvju un telpu būvdarbi</t>
  </si>
  <si>
    <t xml:space="preserve">      2242 Transportlīdzekļu uzturēšana un remonts</t>
  </si>
  <si>
    <t xml:space="preserve">      2243 Iekārtas, inventāra un aparatūras remonts, tehniskā apkalpošana</t>
  </si>
  <si>
    <t xml:space="preserve">      2244 Nekustamā īpašuma uzturēšana</t>
  </si>
  <si>
    <t xml:space="preserve">      2246 Autoceļu un ielu pārvaldīšana un uzturēšana</t>
  </si>
  <si>
    <t xml:space="preserve">      2247 Apdrošināšanas izdevumi</t>
  </si>
  <si>
    <t xml:space="preserve">      2249 Pārējie remontdarbu un iestāžu uzturēšanas pakalpojumi</t>
  </si>
  <si>
    <t xml:space="preserve">    2250 Informācijas tehnoloģiju pakalpojumi</t>
  </si>
  <si>
    <t xml:space="preserve">      2261 Ēku, telpu īre un noma</t>
  </si>
  <si>
    <t xml:space="preserve">      2262 Transportlīdzekļu noma</t>
  </si>
  <si>
    <t xml:space="preserve">      2263 Zemes noma</t>
  </si>
  <si>
    <t xml:space="preserve">      2264 Iekārtu, aparatūras un inventāra īre un noma</t>
  </si>
  <si>
    <t xml:space="preserve">      2269 Pārējā noma</t>
  </si>
  <si>
    <t xml:space="preserve">      2275 Pašvaldību līdzekļi neparedzētiem gadījumiem</t>
  </si>
  <si>
    <t xml:space="preserve">      2276 Izdevumi juridiskās palīdzības sniedzējiem un zvērinātiem tiesu izpildītājiem</t>
  </si>
  <si>
    <t xml:space="preserve">    2280 Maksājumi par parāda apkalpošanu un komisijas maksas par izmantotajiem atvasinātajiem finanšu instrumentiem</t>
  </si>
  <si>
    <t xml:space="preserve">      2311 Biroja preces</t>
  </si>
  <si>
    <t xml:space="preserve">      2312 Inventārs</t>
  </si>
  <si>
    <t xml:space="preserve">      2314 Izdevumi par precēm iestādes sabiedrisko aktivitāšu īstenošanai</t>
  </si>
  <si>
    <t xml:space="preserve">      2321 Kurināmais</t>
  </si>
  <si>
    <t xml:space="preserve">      2322 Degviela</t>
  </si>
  <si>
    <t xml:space="preserve">      2341 Zāles, ķimikālijas, laboratorijas preces</t>
  </si>
  <si>
    <t xml:space="preserve">    2350 Iestāžu uzturēšanas materiāli un preces</t>
  </si>
  <si>
    <t xml:space="preserve">      2361 Mīkstais inventārs</t>
  </si>
  <si>
    <t xml:space="preserve">      2362 Virtuves inventārs, trauki un galda piederumi</t>
  </si>
  <si>
    <t xml:space="preserve">      2363 Ēdināšanas izdevumi</t>
  </si>
  <si>
    <t xml:space="preserve">    2370 Mācību līdzekļi un materiāli</t>
  </si>
  <si>
    <t xml:space="preserve">  2400 Izdevumi periodikas iegādei bibliotēku krājumiem</t>
  </si>
  <si>
    <t xml:space="preserve">      2512 Budžeta iestāžu pievienotās vērtības nodokļa maksājumi</t>
  </si>
  <si>
    <t xml:space="preserve">      2519 Pārējie budžeta iestāžu pārskaitītie nodokļi un nodevas</t>
  </si>
  <si>
    <t xml:space="preserve">      3261 Valsts un pašvaldību budžeta dotācija valsts un pašvaldību komersantiem</t>
  </si>
  <si>
    <t xml:space="preserve">      3262 Valsts un pašvaldību budžeta dotācija komersantiem, ostām un speciālajām ekonomiskajām zonām</t>
  </si>
  <si>
    <t xml:space="preserve">      3263 Valsts un pašvaldību budžeta dotācija biedrībām un nodibinājumiem</t>
  </si>
  <si>
    <t xml:space="preserve">      3264 Valsts un pašvaldību budžeta dotācijas fiziskām personām projektu īstenošanai</t>
  </si>
  <si>
    <t xml:space="preserve">      3291 Subsīdijas un dotācijas biedrībām un nodibinājumiem Eiropas Savienības politiku instrumentu un pārējās ārvalstu finanšu palīdzības līdzfinansētajiem projektiem (pasākumiem)</t>
  </si>
  <si>
    <t xml:space="preserve">    5110 Attīstības pasākumi un programmas</t>
  </si>
  <si>
    <t xml:space="preserve">    5120 Licences, koncesijas un patenti, preču zīmes un līdzīgas tiesības</t>
  </si>
  <si>
    <t xml:space="preserve">    5140 Nemateriālo ieguldījumu izveidošana</t>
  </si>
  <si>
    <t xml:space="preserve">      5214 Zeme zem būvēm</t>
  </si>
  <si>
    <t xml:space="preserve">      5217 Pārējā zeme</t>
  </si>
  <si>
    <t xml:space="preserve">      5218 Inženierbūves</t>
  </si>
  <si>
    <t xml:space="preserve">      5231 Transportlīdzekļi</t>
  </si>
  <si>
    <t xml:space="preserve">      5233 Bibliotēku krājumi</t>
  </si>
  <si>
    <t xml:space="preserve">      5238 Datortehnika, sakaru un cita biroja tehnika</t>
  </si>
  <si>
    <t xml:space="preserve">      5239 Pārējie iepriekš neklasificētie pamatlīdzekļi un ieguldījuma īpašumi</t>
  </si>
  <si>
    <t xml:space="preserve">    5240 Pamatlīdzekļu un ieguldījuma īpašumu izveidošana un nepabeigtā būvniecība</t>
  </si>
  <si>
    <t xml:space="preserve">    5250 Kapitālais remonts un rekonstrukcija</t>
  </si>
  <si>
    <t xml:space="preserve">      6252 Pabalsti veselības aprūpei naudā</t>
  </si>
  <si>
    <t xml:space="preserve">      6254 Pašvaldību pabalsti naudā krīzes situācijā</t>
  </si>
  <si>
    <t xml:space="preserve">      6255 Sociālās garantijas bāreņiem un audžuģimenēm naudā</t>
  </si>
  <si>
    <t xml:space="preserve">      6259 Pārējā sociālā palīdzība naudā</t>
  </si>
  <si>
    <t xml:space="preserve">    6260 Pabalsts garantētā minimālā ienākumu līmeņa nodrošināšanai naudā</t>
  </si>
  <si>
    <t xml:space="preserve">    6270 Dzīvokļa pabalsts naudā</t>
  </si>
  <si>
    <t xml:space="preserve">      6322 Pabalsti ēdināšanai natūrā</t>
  </si>
  <si>
    <t xml:space="preserve">      6329 Pārējā sociālā palīdzība natūrā</t>
  </si>
  <si>
    <t xml:space="preserve">    6360 Dzīvokļa pabalsts natūrā</t>
  </si>
  <si>
    <t xml:space="preserve">      6412 Samaksa par ilgstošas sociālās aprūpes un sociālās rehabilitācijas institūciju sniegtajiem pakalpojumiem</t>
  </si>
  <si>
    <t xml:space="preserve">      6419 Samaksa par pārējiem sociālajiem pakalpojumiem saskaņā ar pašvaldību saistošajiem noteikumiem</t>
  </si>
  <si>
    <t xml:space="preserve">      6421 Izdevumi par piešķīrumiem iedzīvotājiem natūrā brīvprātīgo iniciatīvu izpildei</t>
  </si>
  <si>
    <t xml:space="preserve">      6422 Naudas balvas</t>
  </si>
  <si>
    <t xml:space="preserve">      6423 Izdevumi brīvprātīgo iniciatīvu izpildei</t>
  </si>
  <si>
    <t xml:space="preserve">    7210 Pašvaldību transferti citām pašvaldībām</t>
  </si>
  <si>
    <t xml:space="preserve">    7230 Pašvaldības un tās iestāžu savstarpējie transferti</t>
  </si>
  <si>
    <t xml:space="preserve">      7245 Pašvaldību atmaksa valsts budžetam par iepriekšējos gados saņemto, bet neizlietoto valsts budžeta transfertu uzturēšanas izdevumiem</t>
  </si>
  <si>
    <t xml:space="preserve">    7260 Pašvaldības iemaksa pašvaldību finanšu izlīdzināšanas fondā</t>
  </si>
  <si>
    <t>Ikšķiles pilsētas un Tinūžu pagasta  PILSĒTAS OGRES NOVADA PAŠVALDĪBAS PAMATBUDŽETA IZDEVUMU TĀME 2021. GADAM</t>
  </si>
  <si>
    <t>KOPSAVILKUMA TĀMES ATSKAITE</t>
  </si>
  <si>
    <t>\Budžeta veids\ Pamatbudžets</t>
  </si>
  <si>
    <t>\\ KOPSAVILKUMS</t>
  </si>
  <si>
    <t xml:space="preserve">  1100 Atalgojums</t>
  </si>
  <si>
    <t xml:space="preserve">  1200 Darba devēja valsts sociālās apdrošināšanas obligātās iemaksas, pabalsti un kompensācijas</t>
  </si>
  <si>
    <t xml:space="preserve">  2100 Mācību, darba un dienesta komandējumi, dienesta, darba braucieni</t>
  </si>
  <si>
    <t xml:space="preserve">  2200 Pakalpojumi</t>
  </si>
  <si>
    <t xml:space="preserve">  2300 Krājumi, materiāli, energoresursi, preces, biroja preces un inventārs, kurus neuzskaita kodā 5000</t>
  </si>
  <si>
    <t xml:space="preserve">  3200 Subsīdijas un dotācijas komersantiem, biedrībām, nodibinājumiem un fiziskām personām</t>
  </si>
  <si>
    <t xml:space="preserve">  5200 Pamatlīdzekļi, ieguldījuma īpašumi un bioloģiskie aktīvi</t>
  </si>
  <si>
    <t xml:space="preserve">  6400 Pārējie klasifikācijā neminētie maksājumi iedzīvotājiem natūrā un kompensācijas</t>
  </si>
  <si>
    <t>01.5.47.07 - Projekts "Latvijas-Igaunijas Kopīgā Militārā Mantojuma Tūrisma Produkts""</t>
  </si>
  <si>
    <t>01.5.47.06 - Tīnūžu muiža KMC</t>
  </si>
  <si>
    <t>01.2.47.02 - Ikšķiles tūrisma informācijas centrs</t>
  </si>
  <si>
    <t>01.1.47.01 - OINPA TSAK Zilie kalni</t>
  </si>
  <si>
    <t>\Administratīvā struktūrvienība\ Ikšķiles novads</t>
  </si>
  <si>
    <t>\Reģ.nr.\ 90000013714</t>
  </si>
  <si>
    <t>\Programmas nosaukums\ Tūrisms (25)</t>
  </si>
  <si>
    <t>\Funkcionālās kategorijas klasifikācija\ Tūrisms (04.730)</t>
  </si>
  <si>
    <t xml:space="preserve">  7200 Pašvaldību transferti un uzturēšanas izdevumu transferti</t>
  </si>
  <si>
    <t>\Administratīvā struktūrvienība\ Izglītības, sporta un jaunatnes lietu pārvalde</t>
  </si>
  <si>
    <t xml:space="preserve">\Reģ.nr.\ </t>
  </si>
  <si>
    <t>\Programmas nosaukums\ Sporta pasākumi (24)</t>
  </si>
  <si>
    <t>\Funkcionālās kategorijas klasifikācija\ Atpūtas un sporta pasākumi (08.100)</t>
  </si>
  <si>
    <t>\Finansējuma avots\ Pašvaldības finansējums (Pamatbudžets) (1.1.1.)</t>
  </si>
  <si>
    <t>\Uzskaites dimensija\ Sporta daļa (01.9.81.02)</t>
  </si>
  <si>
    <t>01.9.81.02 - Sporta daļa</t>
  </si>
  <si>
    <t>\Funkcionālās kategorijas klasifikācija\ Pirmsskolas izglītība (ISCED-97 0.līmenis) (09.100)</t>
  </si>
  <si>
    <t>Pirmsskolas izglītības iestāde Urdaviņa (Iestāde)</t>
  </si>
  <si>
    <t>Tīnūžu sākumskola (Iestāde)</t>
  </si>
  <si>
    <t>Pirmsskolas izglītības iestāde Čiekuriņš (Iestāde)</t>
  </si>
  <si>
    <t>01.9.91.03 - Finansējums bērniem, kuri apmeklē privātās pirmskolas izglītības iestādes</t>
  </si>
  <si>
    <t>01.9.91.09 - Finansējums privātiem bērnu uzraudzības pakalpojumu sniedzējiem</t>
  </si>
  <si>
    <t>\Funkcionālās kategorijas klasifikācija\ Vispārējā izglītība. Pamatizglītība (ISCED-971., 2. un 3.līmenis) (09.210)</t>
  </si>
  <si>
    <t>01.9.92.07 - Projekts Atbalsts izglītojamo individuālo kompetenču attīstībai</t>
  </si>
  <si>
    <t>Ikšķiles vidusskola (Iestāde)</t>
  </si>
  <si>
    <t>Ikšķiles Mūzikas un mākslas skola (Iestāde)</t>
  </si>
  <si>
    <t>Ikšķiles novada pašvaldības sporta skola (Iestāde)</t>
  </si>
  <si>
    <t>01.9.92.06 - Finansējums privātām vispārējām izglītības iestādēm</t>
  </si>
  <si>
    <t>01.9.92.04 - Norēķini ar privātām izglītības iestādēm - VF interešu izglītībai</t>
  </si>
  <si>
    <t>01.9.92.05 - Norēķini ar privātām izglītības iestādēm - uzturēšanai VF</t>
  </si>
  <si>
    <t>\Funkcionālās kategorijas klasifikācija\ Interešu un profesionālās ievirzes izglītība (09.510)</t>
  </si>
  <si>
    <t>Izglītības, sporta un jaunatnes lietu pārvalde (2. līmeņa iestāde)</t>
  </si>
  <si>
    <t>\Administratīvā struktūrvienība\ Ikšķiles novada pašvaldības sociālais dienests</t>
  </si>
  <si>
    <t>\Programmas nosaukums\ Sociālā aizsardzība (30)</t>
  </si>
  <si>
    <t>\Funkcionālās kategorijas klasifikācija\ Pārējais citur neklasificēts atbalsts sociāli atstumtām personām (10.700)</t>
  </si>
  <si>
    <t>08.10.01 - Sociālais dienests</t>
  </si>
  <si>
    <t>08.10.02 - Sociālais dienests - asistentu pakalpojumi</t>
  </si>
  <si>
    <t>08.10.03 - Projekts Deinstitucionalizācija un sociālie pakalpojumi personām ar invaliditāti un bērniem</t>
  </si>
  <si>
    <t xml:space="preserve">  6200 Pensijas un sociālie pabalsti naudā</t>
  </si>
  <si>
    <t xml:space="preserve">  6300 Sociālie pabalsti natūrā</t>
  </si>
  <si>
    <t>Kopā</t>
  </si>
  <si>
    <t xml:space="preserve">  2500 Budžeta iestāžu nodokļu, nodevu un sankciju maksājumi</t>
  </si>
  <si>
    <t xml:space="preserve">  5100 Nemateriālie ieguldījumi</t>
  </si>
  <si>
    <t xml:space="preserve">  4300 Pārējie procentu maksājumi</t>
  </si>
  <si>
    <t>09.820 -Ikšķiles sporta skola nometņu organizēšana</t>
  </si>
  <si>
    <t>Pielikums pielikumam Nr.2</t>
  </si>
  <si>
    <t>Ikšķiles pilsētas un Tinūžu pagasta  pārvaldes budžeta izdevumu tāme 2021. gadam</t>
  </si>
  <si>
    <t>Pārvaldes vadītājs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</si>
</sst>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right" wrapText="1"/>
      <protection/>
    </xf>
    <xf numFmtId="2" fontId="3" fillId="0" borderId="10" xfId="0" applyNumberFormat="1" applyFont="1" applyFill="1" applyBorder="1" applyAlignment="1" applyProtection="1">
      <alignment horizontal="right" wrapText="1"/>
      <protection/>
    </xf>
    <xf numFmtId="2" fontId="4" fillId="0" borderId="10" xfId="0" applyNumberFormat="1" applyFont="1" applyFill="1" applyBorder="1" applyAlignment="1" applyProtection="1">
      <alignment horizontal="right" wrapText="1"/>
      <protection/>
    </xf>
    <xf numFmtId="2" fontId="0" fillId="0" borderId="0" xfId="0" applyNumberForma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2" fontId="3" fillId="0" borderId="10" xfId="0" applyNumberFormat="1" applyFont="1" applyFill="1" applyBorder="1" applyAlignment="1" applyProtection="1">
      <alignment horizontal="right" wrapText="1"/>
      <protection/>
    </xf>
    <xf numFmtId="2" fontId="4" fillId="0" borderId="10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2" fontId="4" fillId="0" borderId="12" xfId="0" applyNumberFormat="1" applyFont="1" applyFill="1" applyBorder="1" applyAlignment="1" applyProtection="1">
      <alignment horizontal="righ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2" fontId="3" fillId="0" borderId="13" xfId="0" applyNumberFormat="1" applyFont="1" applyFill="1" applyBorder="1" applyAlignment="1" applyProtection="1">
      <alignment horizontal="right" wrapText="1"/>
      <protection/>
    </xf>
    <xf numFmtId="2" fontId="4" fillId="0" borderId="13" xfId="0" applyNumberFormat="1" applyFont="1" applyFill="1" applyBorder="1" applyAlignment="1" applyProtection="1">
      <alignment horizontal="right" wrapText="1"/>
      <protection/>
    </xf>
    <xf numFmtId="0" fontId="3" fillId="0" borderId="13" xfId="0" applyNumberFormat="1" applyFont="1" applyFill="1" applyBorder="1" applyAlignment="1" applyProtection="1">
      <alignment horizontal="right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Alignment="1">
      <alignment/>
    </xf>
    <xf numFmtId="3" fontId="10" fillId="0" borderId="10" xfId="0" applyNumberFormat="1" applyFont="1" applyFill="1" applyBorder="1" applyAlignment="1" applyProtection="1">
      <alignment horizontal="righ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3" fontId="6" fillId="0" borderId="12" xfId="0" applyNumberFormat="1" applyFont="1" applyFill="1" applyBorder="1" applyAlignment="1" applyProtection="1">
      <alignment horizontal="right" wrapText="1"/>
      <protection/>
    </xf>
    <xf numFmtId="3" fontId="47" fillId="0" borderId="13" xfId="0" applyNumberFormat="1" applyFont="1" applyBorder="1" applyAlignment="1">
      <alignment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16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"/>
    </sheetView>
  </sheetViews>
  <sheetFormatPr defaultColWidth="9.140625" defaultRowHeight="15"/>
  <cols>
    <col min="1" max="1" width="44.421875" style="0" bestFit="1" customWidth="1"/>
    <col min="2" max="2" width="10.28125" style="0" customWidth="1"/>
    <col min="3" max="8" width="11.140625" style="0" customWidth="1"/>
    <col min="9" max="9" width="9.28125" style="0" customWidth="1"/>
    <col min="10" max="10" width="9.421875" style="0" customWidth="1"/>
    <col min="11" max="11" width="11.140625" style="0" customWidth="1"/>
    <col min="12" max="12" width="8.57421875" style="0" customWidth="1"/>
    <col min="13" max="19" width="11.140625" style="0" customWidth="1"/>
    <col min="20" max="20" width="8.421875" style="0" customWidth="1"/>
    <col min="21" max="22" width="8.140625" style="0" customWidth="1"/>
    <col min="23" max="23" width="9.140625" style="0" customWidth="1"/>
    <col min="24" max="26" width="11.140625" style="0" bestFit="1" customWidth="1"/>
    <col min="27" max="27" width="10.00390625" style="0" customWidth="1"/>
    <col min="28" max="28" width="9.57421875" style="0" customWidth="1"/>
    <col min="29" max="29" width="11.140625" style="0" bestFit="1" customWidth="1"/>
    <col min="30" max="30" width="10.00390625" style="32" customWidth="1"/>
    <col min="31" max="31" width="11.140625" style="0" bestFit="1" customWidth="1"/>
    <col min="32" max="32" width="7.8515625" style="0" customWidth="1"/>
    <col min="33" max="33" width="7.421875" style="0" customWidth="1"/>
    <col min="34" max="34" width="9.8515625" style="0" bestFit="1" customWidth="1"/>
  </cols>
  <sheetData>
    <row r="1" ht="15">
      <c r="A1" s="39" t="s">
        <v>187</v>
      </c>
    </row>
    <row r="2" spans="1:10" ht="15">
      <c r="A2" s="40" t="s">
        <v>188</v>
      </c>
      <c r="B2" s="40"/>
      <c r="C2" s="40"/>
      <c r="D2" s="40"/>
      <c r="E2" s="40"/>
      <c r="F2" s="8"/>
      <c r="G2" s="8"/>
      <c r="H2" s="8"/>
      <c r="I2" s="8"/>
      <c r="J2" s="8"/>
    </row>
    <row r="3" spans="1:33" ht="58.5">
      <c r="A3" s="42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30</v>
      </c>
      <c r="G3" s="1" t="s">
        <v>29</v>
      </c>
      <c r="H3" s="1" t="s">
        <v>31</v>
      </c>
      <c r="I3" s="1" t="s">
        <v>25</v>
      </c>
      <c r="J3" s="1" t="s">
        <v>6</v>
      </c>
      <c r="K3" s="1" t="s">
        <v>7</v>
      </c>
      <c r="L3" s="1" t="s">
        <v>8</v>
      </c>
      <c r="M3" s="1" t="s">
        <v>27</v>
      </c>
      <c r="N3" s="1" t="s">
        <v>9</v>
      </c>
      <c r="O3" s="1" t="s">
        <v>26</v>
      </c>
      <c r="P3" s="1" t="s">
        <v>28</v>
      </c>
      <c r="Q3" s="1" t="s">
        <v>10</v>
      </c>
      <c r="R3" s="1" t="s">
        <v>11</v>
      </c>
      <c r="S3" s="1" t="s">
        <v>12</v>
      </c>
      <c r="T3" s="1" t="s">
        <v>13</v>
      </c>
      <c r="U3" s="7" t="s">
        <v>14</v>
      </c>
      <c r="V3" s="1" t="s">
        <v>15</v>
      </c>
      <c r="W3" s="1" t="s">
        <v>16</v>
      </c>
      <c r="X3" s="1" t="s">
        <v>23</v>
      </c>
      <c r="Y3" s="1" t="s">
        <v>17</v>
      </c>
      <c r="Z3" s="1" t="s">
        <v>18</v>
      </c>
      <c r="AA3" s="1" t="s">
        <v>19</v>
      </c>
      <c r="AB3" s="1" t="s">
        <v>20</v>
      </c>
      <c r="AC3" s="1" t="s">
        <v>21</v>
      </c>
      <c r="AD3" s="1" t="s">
        <v>186</v>
      </c>
      <c r="AE3" s="1" t="s">
        <v>22</v>
      </c>
      <c r="AF3" s="1" t="s">
        <v>4</v>
      </c>
      <c r="AG3" s="1" t="s">
        <v>24</v>
      </c>
    </row>
    <row r="4" spans="1:33" ht="15">
      <c r="A4" s="43"/>
      <c r="B4" s="2" t="s">
        <v>32</v>
      </c>
      <c r="C4" s="2" t="s">
        <v>32</v>
      </c>
      <c r="D4" s="2" t="s">
        <v>32</v>
      </c>
      <c r="E4" s="2" t="s">
        <v>32</v>
      </c>
      <c r="F4" s="2" t="s">
        <v>32</v>
      </c>
      <c r="G4" s="2" t="s">
        <v>32</v>
      </c>
      <c r="H4" s="2" t="s">
        <v>32</v>
      </c>
      <c r="I4" s="2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32</v>
      </c>
      <c r="AB4" s="2" t="s">
        <v>32</v>
      </c>
      <c r="AC4" s="2" t="s">
        <v>32</v>
      </c>
      <c r="AD4" s="2" t="s">
        <v>32</v>
      </c>
      <c r="AE4" s="2" t="s">
        <v>32</v>
      </c>
      <c r="AF4" s="2" t="s">
        <v>32</v>
      </c>
      <c r="AG4" s="2" t="s">
        <v>32</v>
      </c>
    </row>
    <row r="5" spans="1:33" s="28" customFormat="1" ht="12.75">
      <c r="A5" s="33" t="s">
        <v>134</v>
      </c>
      <c r="B5" s="34">
        <f>SUM(C5:AG5)</f>
        <v>5632869</v>
      </c>
      <c r="C5" s="34">
        <v>336344</v>
      </c>
      <c r="D5" s="34">
        <v>95651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5273</v>
      </c>
      <c r="K5" s="34">
        <v>85760</v>
      </c>
      <c r="L5" s="34">
        <v>90044</v>
      </c>
      <c r="M5" s="34">
        <v>0</v>
      </c>
      <c r="N5" s="34">
        <v>25203</v>
      </c>
      <c r="O5" s="34">
        <v>0</v>
      </c>
      <c r="P5" s="34">
        <v>0</v>
      </c>
      <c r="Q5" s="34">
        <v>41003</v>
      </c>
      <c r="R5" s="34">
        <v>177453</v>
      </c>
      <c r="S5" s="34">
        <v>104008</v>
      </c>
      <c r="T5" s="34">
        <v>9860</v>
      </c>
      <c r="U5" s="34">
        <v>45882</v>
      </c>
      <c r="V5" s="34">
        <v>88469</v>
      </c>
      <c r="W5" s="34">
        <v>216666</v>
      </c>
      <c r="X5" s="34">
        <v>5017</v>
      </c>
      <c r="Y5" s="34">
        <v>1627516</v>
      </c>
      <c r="Z5" s="34">
        <v>1932705</v>
      </c>
      <c r="AA5" s="34">
        <v>453903</v>
      </c>
      <c r="AB5" s="34">
        <v>52520</v>
      </c>
      <c r="AC5" s="34">
        <v>21455</v>
      </c>
      <c r="AD5" s="34">
        <v>2388</v>
      </c>
      <c r="AE5" s="34">
        <v>168454</v>
      </c>
      <c r="AF5" s="34">
        <v>43531</v>
      </c>
      <c r="AG5" s="34">
        <v>3764</v>
      </c>
    </row>
    <row r="6" spans="1:33" s="28" customFormat="1" ht="25.5">
      <c r="A6" s="33" t="s">
        <v>135</v>
      </c>
      <c r="B6" s="34">
        <f aca="true" t="shared" si="0" ref="B6:B19">SUM(C6:AG6)</f>
        <v>1607335</v>
      </c>
      <c r="C6" s="9">
        <v>124428</v>
      </c>
      <c r="D6" s="9">
        <v>31338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1561</v>
      </c>
      <c r="K6" s="9">
        <v>28291</v>
      </c>
      <c r="L6" s="9">
        <v>26394</v>
      </c>
      <c r="M6" s="9">
        <v>0</v>
      </c>
      <c r="N6" s="9">
        <v>7306</v>
      </c>
      <c r="O6" s="9">
        <v>0</v>
      </c>
      <c r="P6" s="9">
        <v>0</v>
      </c>
      <c r="Q6" s="9">
        <v>11943</v>
      </c>
      <c r="R6" s="9">
        <v>50537</v>
      </c>
      <c r="S6" s="9">
        <v>30262</v>
      </c>
      <c r="T6" s="9">
        <v>3322</v>
      </c>
      <c r="U6" s="9">
        <v>14120</v>
      </c>
      <c r="V6" s="9">
        <v>25304</v>
      </c>
      <c r="W6" s="9">
        <v>62680</v>
      </c>
      <c r="X6" s="9">
        <v>1185</v>
      </c>
      <c r="Y6" s="9">
        <v>440118</v>
      </c>
      <c r="Z6" s="9">
        <v>539092</v>
      </c>
      <c r="AA6" s="9">
        <v>124460</v>
      </c>
      <c r="AB6" s="9">
        <v>15395</v>
      </c>
      <c r="AC6" s="9">
        <v>5079</v>
      </c>
      <c r="AD6" s="9">
        <v>562</v>
      </c>
      <c r="AE6" s="9">
        <v>51104</v>
      </c>
      <c r="AF6" s="9">
        <v>12512</v>
      </c>
      <c r="AG6" s="9">
        <v>342</v>
      </c>
    </row>
    <row r="7" spans="1:33" s="28" customFormat="1" ht="25.5">
      <c r="A7" s="33" t="s">
        <v>136</v>
      </c>
      <c r="B7" s="34">
        <f t="shared" si="0"/>
        <v>29460</v>
      </c>
      <c r="C7" s="9">
        <v>685</v>
      </c>
      <c r="D7" s="9">
        <v>50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670</v>
      </c>
      <c r="L7" s="9">
        <v>100</v>
      </c>
      <c r="M7" s="9">
        <v>0</v>
      </c>
      <c r="N7" s="9">
        <v>1640</v>
      </c>
      <c r="O7" s="9">
        <v>0</v>
      </c>
      <c r="P7" s="9">
        <v>0</v>
      </c>
      <c r="Q7" s="9">
        <v>0</v>
      </c>
      <c r="R7" s="9">
        <v>0</v>
      </c>
      <c r="S7" s="9">
        <v>50</v>
      </c>
      <c r="T7" s="9">
        <v>0</v>
      </c>
      <c r="U7" s="9">
        <v>0</v>
      </c>
      <c r="V7" s="9">
        <v>10</v>
      </c>
      <c r="W7" s="9">
        <v>250</v>
      </c>
      <c r="X7" s="9">
        <v>0</v>
      </c>
      <c r="Y7" s="9">
        <v>400</v>
      </c>
      <c r="Z7" s="9">
        <v>0</v>
      </c>
      <c r="AA7" s="9">
        <v>480</v>
      </c>
      <c r="AB7" s="9">
        <v>0</v>
      </c>
      <c r="AC7" s="9">
        <v>24975</v>
      </c>
      <c r="AD7" s="9">
        <v>0</v>
      </c>
      <c r="AE7" s="9">
        <v>50</v>
      </c>
      <c r="AF7" s="9">
        <v>100</v>
      </c>
      <c r="AG7" s="9">
        <v>0</v>
      </c>
    </row>
    <row r="8" spans="1:33" s="28" customFormat="1" ht="12.75">
      <c r="A8" s="33" t="s">
        <v>137</v>
      </c>
      <c r="B8" s="34">
        <f t="shared" si="0"/>
        <v>2068760</v>
      </c>
      <c r="C8" s="9">
        <v>105374</v>
      </c>
      <c r="D8" s="9">
        <v>20406</v>
      </c>
      <c r="E8" s="9">
        <v>25569</v>
      </c>
      <c r="F8" s="9">
        <v>16796</v>
      </c>
      <c r="G8" s="9">
        <v>23594</v>
      </c>
      <c r="H8" s="9">
        <v>0</v>
      </c>
      <c r="I8" s="9">
        <v>2267</v>
      </c>
      <c r="J8" s="9">
        <v>3153</v>
      </c>
      <c r="K8" s="9">
        <v>46674</v>
      </c>
      <c r="L8" s="9">
        <v>1290</v>
      </c>
      <c r="M8" s="9">
        <v>179817</v>
      </c>
      <c r="N8" s="9">
        <v>17655</v>
      </c>
      <c r="O8" s="9">
        <v>28107</v>
      </c>
      <c r="P8" s="9">
        <v>45786</v>
      </c>
      <c r="Q8" s="9">
        <v>119334</v>
      </c>
      <c r="R8" s="9">
        <v>153831</v>
      </c>
      <c r="S8" s="9">
        <v>16474</v>
      </c>
      <c r="T8" s="9">
        <v>25367</v>
      </c>
      <c r="U8" s="9">
        <v>6046</v>
      </c>
      <c r="V8" s="9">
        <v>8534</v>
      </c>
      <c r="W8" s="9">
        <v>103572</v>
      </c>
      <c r="X8" s="9">
        <v>11000</v>
      </c>
      <c r="Y8" s="9">
        <v>550431</v>
      </c>
      <c r="Z8" s="9">
        <v>371805</v>
      </c>
      <c r="AA8" s="9">
        <v>36282</v>
      </c>
      <c r="AB8" s="9">
        <v>14737</v>
      </c>
      <c r="AC8" s="9">
        <v>98112</v>
      </c>
      <c r="AD8" s="9">
        <v>0</v>
      </c>
      <c r="AE8" s="9">
        <v>31404</v>
      </c>
      <c r="AF8" s="9">
        <v>5343</v>
      </c>
      <c r="AG8" s="9">
        <v>0</v>
      </c>
    </row>
    <row r="9" spans="1:33" s="28" customFormat="1" ht="25.5">
      <c r="A9" s="33" t="s">
        <v>138</v>
      </c>
      <c r="B9" s="34">
        <f t="shared" si="0"/>
        <v>703487</v>
      </c>
      <c r="C9" s="9">
        <v>17094</v>
      </c>
      <c r="D9" s="9">
        <v>150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3966</v>
      </c>
      <c r="K9" s="9">
        <v>5535</v>
      </c>
      <c r="L9" s="9">
        <v>494</v>
      </c>
      <c r="M9" s="9">
        <v>50950</v>
      </c>
      <c r="N9" s="9">
        <v>10317</v>
      </c>
      <c r="O9" s="9">
        <v>0</v>
      </c>
      <c r="P9" s="9">
        <v>1670</v>
      </c>
      <c r="Q9" s="9">
        <v>15150</v>
      </c>
      <c r="R9" s="9">
        <v>68749</v>
      </c>
      <c r="S9" s="9">
        <v>6850</v>
      </c>
      <c r="T9" s="9">
        <v>5330</v>
      </c>
      <c r="U9" s="9">
        <v>3430</v>
      </c>
      <c r="V9" s="9">
        <v>4301</v>
      </c>
      <c r="W9" s="9">
        <v>63020</v>
      </c>
      <c r="X9" s="9">
        <v>1540</v>
      </c>
      <c r="Y9" s="9">
        <v>107311</v>
      </c>
      <c r="Z9" s="9">
        <v>281811</v>
      </c>
      <c r="AA9" s="9">
        <v>27153</v>
      </c>
      <c r="AB9" s="9">
        <v>12307</v>
      </c>
      <c r="AC9" s="9">
        <v>4319</v>
      </c>
      <c r="AD9" s="9">
        <v>5029</v>
      </c>
      <c r="AE9" s="9">
        <v>6637</v>
      </c>
      <c r="AF9" s="9">
        <v>374</v>
      </c>
      <c r="AG9" s="9"/>
    </row>
    <row r="10" spans="1:33" s="28" customFormat="1" ht="12.75">
      <c r="A10" s="33" t="s">
        <v>92</v>
      </c>
      <c r="B10" s="34">
        <f t="shared" si="0"/>
        <v>3860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2910</v>
      </c>
      <c r="W10" s="9">
        <v>0</v>
      </c>
      <c r="X10" s="9">
        <v>0</v>
      </c>
      <c r="Y10" s="9">
        <v>0</v>
      </c>
      <c r="Z10" s="9">
        <v>950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</row>
    <row r="11" spans="1:33" s="28" customFormat="1" ht="25.5">
      <c r="A11" s="33" t="s">
        <v>183</v>
      </c>
      <c r="B11" s="34">
        <f t="shared" si="0"/>
        <v>16643</v>
      </c>
      <c r="C11" s="9">
        <v>1450</v>
      </c>
      <c r="D11" s="9">
        <v>300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500</v>
      </c>
      <c r="Q11" s="9">
        <v>0</v>
      </c>
      <c r="R11" s="9">
        <v>14393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</row>
    <row r="12" spans="1:33" s="28" customFormat="1" ht="25.5">
      <c r="A12" s="35" t="s">
        <v>139</v>
      </c>
      <c r="B12" s="34">
        <f t="shared" si="0"/>
        <v>1087293</v>
      </c>
      <c r="C12" s="9">
        <v>300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19860</v>
      </c>
      <c r="L12" s="9">
        <v>0</v>
      </c>
      <c r="M12" s="9">
        <v>0</v>
      </c>
      <c r="N12" s="9">
        <v>0</v>
      </c>
      <c r="O12" s="9">
        <v>2252</v>
      </c>
      <c r="P12" s="9">
        <v>0</v>
      </c>
      <c r="Q12" s="9">
        <v>0</v>
      </c>
      <c r="R12" s="9">
        <v>929659</v>
      </c>
      <c r="S12" s="9">
        <v>3100</v>
      </c>
      <c r="T12" s="9">
        <v>41515</v>
      </c>
      <c r="U12" s="9">
        <v>15000</v>
      </c>
      <c r="V12" s="9">
        <v>0</v>
      </c>
      <c r="W12" s="9">
        <v>0</v>
      </c>
      <c r="X12" s="9">
        <v>0</v>
      </c>
      <c r="Y12" s="9">
        <v>0</v>
      </c>
      <c r="Z12" s="9">
        <v>60556</v>
      </c>
      <c r="AA12" s="9">
        <v>8800</v>
      </c>
      <c r="AB12" s="9">
        <v>4251</v>
      </c>
      <c r="AC12" s="9">
        <v>2000</v>
      </c>
      <c r="AD12" s="9">
        <v>0</v>
      </c>
      <c r="AE12" s="9">
        <v>0</v>
      </c>
      <c r="AF12" s="9">
        <v>0</v>
      </c>
      <c r="AG12" s="9">
        <v>0</v>
      </c>
    </row>
    <row r="13" spans="1:33" s="28" customFormat="1" ht="12.75">
      <c r="A13" s="33" t="s">
        <v>185</v>
      </c>
      <c r="B13" s="34">
        <f t="shared" si="0"/>
        <v>1735</v>
      </c>
      <c r="C13" s="9">
        <v>0</v>
      </c>
      <c r="D13" s="9">
        <v>0</v>
      </c>
      <c r="E13" s="9">
        <v>0</v>
      </c>
      <c r="F13" s="9">
        <v>1735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</row>
    <row r="14" spans="1:33" s="28" customFormat="1" ht="12.75">
      <c r="A14" s="33" t="s">
        <v>184</v>
      </c>
      <c r="B14" s="34">
        <f t="shared" si="0"/>
        <v>36259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800</v>
      </c>
      <c r="M14" s="9">
        <v>0</v>
      </c>
      <c r="N14" s="9">
        <v>0</v>
      </c>
      <c r="O14" s="9">
        <v>0</v>
      </c>
      <c r="P14" s="9">
        <v>35459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</row>
    <row r="15" spans="1:33" s="28" customFormat="1" ht="25.5">
      <c r="A15" s="35" t="s">
        <v>140</v>
      </c>
      <c r="B15" s="34">
        <f t="shared" si="0"/>
        <v>1877537</v>
      </c>
      <c r="C15" s="9">
        <v>3570</v>
      </c>
      <c r="D15" s="9">
        <v>1006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17794</v>
      </c>
      <c r="L15" s="9">
        <v>1006</v>
      </c>
      <c r="M15" s="9">
        <v>1301252</v>
      </c>
      <c r="N15" s="9">
        <v>23259</v>
      </c>
      <c r="O15" s="9">
        <v>0</v>
      </c>
      <c r="P15" s="9">
        <v>12130</v>
      </c>
      <c r="Q15" s="9">
        <v>94111</v>
      </c>
      <c r="R15" s="9">
        <v>249935</v>
      </c>
      <c r="S15" s="9">
        <v>0</v>
      </c>
      <c r="T15" s="9">
        <v>0</v>
      </c>
      <c r="U15" s="9">
        <v>3000</v>
      </c>
      <c r="V15" s="9">
        <v>15541</v>
      </c>
      <c r="W15" s="9">
        <v>2000</v>
      </c>
      <c r="X15" s="9">
        <v>0</v>
      </c>
      <c r="Y15" s="9">
        <v>72111</v>
      </c>
      <c r="Z15" s="9">
        <v>63666</v>
      </c>
      <c r="AA15" s="9">
        <v>12285</v>
      </c>
      <c r="AB15" s="9">
        <v>2714</v>
      </c>
      <c r="AC15" s="9">
        <v>0</v>
      </c>
      <c r="AD15" s="9">
        <v>0</v>
      </c>
      <c r="AE15" s="9">
        <v>997</v>
      </c>
      <c r="AF15" s="9">
        <v>1160</v>
      </c>
      <c r="AG15" s="9">
        <v>0</v>
      </c>
    </row>
    <row r="16" spans="1:33" s="28" customFormat="1" ht="12.75">
      <c r="A16" s="33" t="s">
        <v>180</v>
      </c>
      <c r="B16" s="34">
        <f t="shared" si="0"/>
        <v>61682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61682</v>
      </c>
      <c r="AF16" s="9">
        <v>0</v>
      </c>
      <c r="AG16" s="9">
        <v>0</v>
      </c>
    </row>
    <row r="17" spans="1:33" s="28" customFormat="1" ht="12.75">
      <c r="A17" s="33" t="s">
        <v>181</v>
      </c>
      <c r="B17" s="34">
        <f t="shared" si="0"/>
        <v>15000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15000</v>
      </c>
      <c r="AF17" s="9">
        <v>0</v>
      </c>
      <c r="AG17" s="9">
        <v>0</v>
      </c>
    </row>
    <row r="18" spans="1:33" s="28" customFormat="1" ht="25.5">
      <c r="A18" s="33" t="s">
        <v>141</v>
      </c>
      <c r="B18" s="34">
        <f t="shared" si="0"/>
        <v>285729</v>
      </c>
      <c r="C18" s="9">
        <v>1560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4270</v>
      </c>
      <c r="V18" s="9">
        <v>0</v>
      </c>
      <c r="W18" s="9">
        <v>0</v>
      </c>
      <c r="X18" s="9">
        <v>0</v>
      </c>
      <c r="Y18" s="9">
        <v>0</v>
      </c>
      <c r="Z18" s="9">
        <v>6000</v>
      </c>
      <c r="AA18" s="9">
        <v>0</v>
      </c>
      <c r="AB18" s="9">
        <v>20967</v>
      </c>
      <c r="AC18" s="9">
        <v>0</v>
      </c>
      <c r="AD18" s="9">
        <v>0</v>
      </c>
      <c r="AE18" s="9">
        <v>252932</v>
      </c>
      <c r="AF18" s="9">
        <v>0</v>
      </c>
      <c r="AG18" s="9">
        <v>0</v>
      </c>
    </row>
    <row r="19" spans="1:33" s="28" customFormat="1" ht="25.5">
      <c r="A19" s="36" t="s">
        <v>150</v>
      </c>
      <c r="B19" s="34">
        <f t="shared" si="0"/>
        <v>833482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175098</v>
      </c>
      <c r="I19" s="37">
        <v>268651</v>
      </c>
      <c r="J19" s="37">
        <v>0</v>
      </c>
      <c r="K19" s="37">
        <v>0</v>
      </c>
      <c r="L19" s="37">
        <v>0</v>
      </c>
      <c r="M19" s="37">
        <v>0</v>
      </c>
      <c r="N19" s="37"/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273</v>
      </c>
      <c r="AB19" s="37">
        <v>0</v>
      </c>
      <c r="AC19" s="37">
        <v>375000</v>
      </c>
      <c r="AD19" s="37">
        <v>0</v>
      </c>
      <c r="AE19" s="37">
        <v>14460</v>
      </c>
      <c r="AF19" s="37">
        <v>0</v>
      </c>
      <c r="AG19" s="37">
        <v>0</v>
      </c>
    </row>
    <row r="20" spans="1:34" ht="15">
      <c r="A20" s="31" t="s">
        <v>182</v>
      </c>
      <c r="B20" s="38">
        <f aca="true" t="shared" si="1" ref="B20:AG20">B5+B6+B7+B8+B9+B11+B12+B14+B15+B16+B18+B19+B13+B10+B17</f>
        <v>14261131</v>
      </c>
      <c r="C20" s="38">
        <f>C5+C6+C7+C8+C9+C11+C12+C14+C15+C16+C18+C19+C13+C10+C17</f>
        <v>590805</v>
      </c>
      <c r="D20" s="38">
        <f t="shared" si="1"/>
        <v>148901</v>
      </c>
      <c r="E20" s="38">
        <f t="shared" si="1"/>
        <v>25569</v>
      </c>
      <c r="F20" s="38">
        <f t="shared" si="1"/>
        <v>18531</v>
      </c>
      <c r="G20" s="38">
        <f t="shared" si="1"/>
        <v>23594</v>
      </c>
      <c r="H20" s="38">
        <f t="shared" si="1"/>
        <v>175098</v>
      </c>
      <c r="I20" s="38">
        <f t="shared" si="1"/>
        <v>270918</v>
      </c>
      <c r="J20" s="38">
        <f t="shared" si="1"/>
        <v>13953</v>
      </c>
      <c r="K20" s="38">
        <f t="shared" si="1"/>
        <v>204584</v>
      </c>
      <c r="L20" s="38">
        <f t="shared" si="1"/>
        <v>120128</v>
      </c>
      <c r="M20" s="38">
        <f t="shared" si="1"/>
        <v>1532019</v>
      </c>
      <c r="N20" s="38">
        <f t="shared" si="1"/>
        <v>85380</v>
      </c>
      <c r="O20" s="38">
        <f t="shared" si="1"/>
        <v>30359</v>
      </c>
      <c r="P20" s="38">
        <f t="shared" si="1"/>
        <v>95545</v>
      </c>
      <c r="Q20" s="38">
        <f t="shared" si="1"/>
        <v>281541</v>
      </c>
      <c r="R20" s="38">
        <f t="shared" si="1"/>
        <v>1644557</v>
      </c>
      <c r="S20" s="38">
        <f t="shared" si="1"/>
        <v>160744</v>
      </c>
      <c r="T20" s="38">
        <f t="shared" si="1"/>
        <v>85394</v>
      </c>
      <c r="U20" s="38">
        <f t="shared" si="1"/>
        <v>91748</v>
      </c>
      <c r="V20" s="38">
        <f t="shared" si="1"/>
        <v>145069</v>
      </c>
      <c r="W20" s="38">
        <f t="shared" si="1"/>
        <v>448188</v>
      </c>
      <c r="X20" s="38">
        <f t="shared" si="1"/>
        <v>18742</v>
      </c>
      <c r="Y20" s="38">
        <f t="shared" si="1"/>
        <v>2797887</v>
      </c>
      <c r="Z20" s="38">
        <f t="shared" si="1"/>
        <v>3256585</v>
      </c>
      <c r="AA20" s="38">
        <f t="shared" si="1"/>
        <v>663636</v>
      </c>
      <c r="AB20" s="38">
        <f t="shared" si="1"/>
        <v>122891</v>
      </c>
      <c r="AC20" s="38">
        <f t="shared" si="1"/>
        <v>530940</v>
      </c>
      <c r="AD20" s="38">
        <f t="shared" si="1"/>
        <v>7979</v>
      </c>
      <c r="AE20" s="38">
        <f t="shared" si="1"/>
        <v>602720</v>
      </c>
      <c r="AF20" s="38">
        <f t="shared" si="1"/>
        <v>63020</v>
      </c>
      <c r="AG20" s="38">
        <f t="shared" si="1"/>
        <v>4106</v>
      </c>
      <c r="AH20" s="6"/>
    </row>
    <row r="21" ht="15">
      <c r="AH21" s="6"/>
    </row>
    <row r="22" ht="15">
      <c r="A22" s="41" t="s">
        <v>189</v>
      </c>
    </row>
    <row r="24" ht="15">
      <c r="B24" s="6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18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44.421875" style="32" bestFit="1" customWidth="1"/>
    <col min="2" max="2" width="11.57421875" style="32" bestFit="1" customWidth="1"/>
    <col min="3" max="20" width="11.140625" style="32" bestFit="1" customWidth="1"/>
    <col min="21" max="21" width="11.140625" style="32" customWidth="1"/>
    <col min="22" max="32" width="11.140625" style="32" bestFit="1" customWidth="1"/>
    <col min="33" max="33" width="9.8515625" style="32" bestFit="1" customWidth="1"/>
    <col min="34" max="16384" width="8.8515625" style="32" customWidth="1"/>
  </cols>
  <sheetData>
    <row r="2" spans="1:10" ht="15">
      <c r="A2" s="8" t="s">
        <v>130</v>
      </c>
      <c r="B2" s="8"/>
      <c r="C2" s="8"/>
      <c r="D2" s="8"/>
      <c r="E2" s="8"/>
      <c r="F2" s="8"/>
      <c r="G2" s="8"/>
      <c r="H2" s="8"/>
      <c r="I2" s="8"/>
      <c r="J2" s="8"/>
    </row>
    <row r="3" spans="1:32" ht="58.5">
      <c r="A3" s="42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30</v>
      </c>
      <c r="G3" s="1" t="s">
        <v>29</v>
      </c>
      <c r="H3" s="1" t="s">
        <v>31</v>
      </c>
      <c r="I3" s="1" t="s">
        <v>25</v>
      </c>
      <c r="J3" s="1" t="s">
        <v>6</v>
      </c>
      <c r="K3" s="1" t="s">
        <v>7</v>
      </c>
      <c r="L3" s="1" t="s">
        <v>8</v>
      </c>
      <c r="M3" s="1" t="s">
        <v>27</v>
      </c>
      <c r="N3" s="1" t="s">
        <v>9</v>
      </c>
      <c r="O3" s="1" t="s">
        <v>26</v>
      </c>
      <c r="P3" s="1" t="s">
        <v>28</v>
      </c>
      <c r="Q3" s="1" t="s">
        <v>10</v>
      </c>
      <c r="R3" s="1" t="s">
        <v>11</v>
      </c>
      <c r="S3" s="1" t="s">
        <v>12</v>
      </c>
      <c r="T3" s="1" t="s">
        <v>13</v>
      </c>
      <c r="U3" s="7" t="s">
        <v>14</v>
      </c>
      <c r="V3" s="1" t="s">
        <v>15</v>
      </c>
      <c r="W3" s="1" t="s">
        <v>16</v>
      </c>
      <c r="X3" s="1" t="s">
        <v>23</v>
      </c>
      <c r="Y3" s="1" t="s">
        <v>17</v>
      </c>
      <c r="Z3" s="1" t="s">
        <v>18</v>
      </c>
      <c r="AA3" s="1" t="s">
        <v>19</v>
      </c>
      <c r="AB3" s="1" t="s">
        <v>20</v>
      </c>
      <c r="AC3" s="1" t="s">
        <v>21</v>
      </c>
      <c r="AD3" s="1" t="s">
        <v>22</v>
      </c>
      <c r="AE3" s="1" t="s">
        <v>4</v>
      </c>
      <c r="AF3" s="1" t="s">
        <v>24</v>
      </c>
    </row>
    <row r="4" spans="1:32" ht="15">
      <c r="A4" s="43"/>
      <c r="B4" s="2" t="s">
        <v>32</v>
      </c>
      <c r="C4" s="2" t="s">
        <v>32</v>
      </c>
      <c r="D4" s="2" t="s">
        <v>32</v>
      </c>
      <c r="E4" s="2" t="s">
        <v>32</v>
      </c>
      <c r="F4" s="2" t="s">
        <v>32</v>
      </c>
      <c r="G4" s="2" t="s">
        <v>32</v>
      </c>
      <c r="H4" s="2" t="s">
        <v>32</v>
      </c>
      <c r="I4" s="2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32</v>
      </c>
      <c r="AB4" s="2" t="s">
        <v>32</v>
      </c>
      <c r="AC4" s="2" t="s">
        <v>32</v>
      </c>
      <c r="AD4" s="2" t="s">
        <v>32</v>
      </c>
      <c r="AE4" s="2" t="s">
        <v>32</v>
      </c>
      <c r="AF4" s="2" t="s">
        <v>32</v>
      </c>
    </row>
    <row r="5" spans="1:32" s="28" customFormat="1" ht="12.75">
      <c r="A5" s="26" t="s">
        <v>134</v>
      </c>
      <c r="B5" s="27">
        <f>SUM(B6:B15)</f>
        <v>6148105</v>
      </c>
      <c r="C5" s="27">
        <f aca="true" t="shared" si="0" ref="C5:AF5">SUM(C6:C15)</f>
        <v>520541</v>
      </c>
      <c r="D5" s="27">
        <f t="shared" si="0"/>
        <v>170027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17368</v>
      </c>
      <c r="K5" s="27">
        <f t="shared" si="0"/>
        <v>188191</v>
      </c>
      <c r="L5" s="27">
        <f t="shared" si="0"/>
        <v>163781</v>
      </c>
      <c r="M5" s="27">
        <f t="shared" si="0"/>
        <v>0</v>
      </c>
      <c r="N5" s="27">
        <f t="shared" si="0"/>
        <v>33584</v>
      </c>
      <c r="O5" s="27">
        <f t="shared" si="0"/>
        <v>0</v>
      </c>
      <c r="P5" s="27">
        <f t="shared" si="0"/>
        <v>0</v>
      </c>
      <c r="Q5" s="27">
        <f t="shared" si="0"/>
        <v>41003</v>
      </c>
      <c r="R5" s="27">
        <f t="shared" si="0"/>
        <v>177453</v>
      </c>
      <c r="S5" s="27">
        <f t="shared" si="0"/>
        <v>104008</v>
      </c>
      <c r="T5" s="27">
        <f t="shared" si="0"/>
        <v>17300</v>
      </c>
      <c r="U5" s="27">
        <f t="shared" si="0"/>
        <v>43123</v>
      </c>
      <c r="V5" s="27">
        <f t="shared" si="0"/>
        <v>88469</v>
      </c>
      <c r="W5" s="27">
        <f t="shared" si="0"/>
        <v>216666</v>
      </c>
      <c r="X5" s="27">
        <f t="shared" si="0"/>
        <v>5017</v>
      </c>
      <c r="Y5" s="27">
        <f t="shared" si="0"/>
        <v>1627516</v>
      </c>
      <c r="Z5" s="27">
        <f t="shared" si="0"/>
        <v>1932705</v>
      </c>
      <c r="AA5" s="27">
        <f t="shared" si="0"/>
        <v>453903</v>
      </c>
      <c r="AB5" s="27">
        <f t="shared" si="0"/>
        <v>89214</v>
      </c>
      <c r="AC5" s="27">
        <f t="shared" si="0"/>
        <v>21455</v>
      </c>
      <c r="AD5" s="27">
        <f t="shared" si="0"/>
        <v>168454</v>
      </c>
      <c r="AE5" s="27">
        <f t="shared" si="0"/>
        <v>64563</v>
      </c>
      <c r="AF5" s="27">
        <f t="shared" si="0"/>
        <v>3764</v>
      </c>
    </row>
    <row r="6" spans="1:32" ht="15">
      <c r="A6" s="3" t="s">
        <v>33</v>
      </c>
      <c r="B6" s="4">
        <v>71154</v>
      </c>
      <c r="C6" s="5">
        <v>71154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ht="22.5">
      <c r="A7" s="3" t="s">
        <v>34</v>
      </c>
      <c r="B7" s="4">
        <v>38956</v>
      </c>
      <c r="C7" s="25">
        <v>38200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756</v>
      </c>
      <c r="AF7" s="5">
        <v>0</v>
      </c>
    </row>
    <row r="8" spans="1:32" ht="15">
      <c r="A8" s="3" t="s">
        <v>35</v>
      </c>
      <c r="B8" s="4">
        <v>5051941</v>
      </c>
      <c r="C8" s="5">
        <v>340479</v>
      </c>
      <c r="D8" s="5">
        <v>137761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12329</v>
      </c>
      <c r="K8" s="5">
        <v>145360</v>
      </c>
      <c r="L8" s="5">
        <v>139889</v>
      </c>
      <c r="M8" s="5">
        <v>0</v>
      </c>
      <c r="N8" s="5">
        <v>30104</v>
      </c>
      <c r="O8" s="5">
        <v>0</v>
      </c>
      <c r="P8" s="5">
        <v>0</v>
      </c>
      <c r="Q8" s="5">
        <v>39073</v>
      </c>
      <c r="R8" s="5">
        <v>145300</v>
      </c>
      <c r="S8" s="5">
        <v>96277</v>
      </c>
      <c r="T8" s="5">
        <v>14981</v>
      </c>
      <c r="U8" s="5">
        <v>37107</v>
      </c>
      <c r="V8" s="5">
        <v>80466</v>
      </c>
      <c r="W8" s="5">
        <v>201396</v>
      </c>
      <c r="X8" s="5">
        <v>0</v>
      </c>
      <c r="Y8" s="5">
        <v>1431625</v>
      </c>
      <c r="Z8" s="5">
        <v>1552391</v>
      </c>
      <c r="AA8" s="5">
        <v>407619</v>
      </c>
      <c r="AB8" s="5">
        <v>59409</v>
      </c>
      <c r="AC8" s="5">
        <v>17155</v>
      </c>
      <c r="AD8" s="5">
        <v>115673</v>
      </c>
      <c r="AE8" s="5">
        <v>47547</v>
      </c>
      <c r="AF8" s="5">
        <v>0</v>
      </c>
    </row>
    <row r="9" spans="1:32" ht="15">
      <c r="A9" s="3" t="s">
        <v>36</v>
      </c>
      <c r="B9" s="4">
        <v>550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200</v>
      </c>
      <c r="S9" s="5">
        <v>0</v>
      </c>
      <c r="T9" s="5">
        <v>0</v>
      </c>
      <c r="U9" s="5">
        <v>0</v>
      </c>
      <c r="V9" s="5">
        <v>0</v>
      </c>
      <c r="W9" s="5">
        <v>350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ht="22.5">
      <c r="A10" s="3" t="s">
        <v>37</v>
      </c>
      <c r="B10" s="4">
        <v>14881</v>
      </c>
      <c r="C10" s="5">
        <v>1639</v>
      </c>
      <c r="D10" s="5">
        <v>2118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432</v>
      </c>
      <c r="R10" s="5">
        <v>7707</v>
      </c>
      <c r="S10" s="5">
        <v>0</v>
      </c>
      <c r="T10" s="5">
        <v>380</v>
      </c>
      <c r="U10" s="5">
        <v>660</v>
      </c>
      <c r="V10" s="5">
        <v>0</v>
      </c>
      <c r="W10" s="5">
        <v>780</v>
      </c>
      <c r="X10" s="5">
        <v>0</v>
      </c>
      <c r="Y10" s="5">
        <v>65</v>
      </c>
      <c r="Z10" s="5">
        <v>250</v>
      </c>
      <c r="AA10" s="5">
        <v>0</v>
      </c>
      <c r="AB10" s="5">
        <v>500</v>
      </c>
      <c r="AC10" s="5">
        <v>0</v>
      </c>
      <c r="AD10" s="5">
        <v>0</v>
      </c>
      <c r="AE10" s="5">
        <v>350</v>
      </c>
      <c r="AF10" s="5">
        <v>0</v>
      </c>
    </row>
    <row r="11" spans="1:32" ht="22.5">
      <c r="A11" s="3" t="s">
        <v>38</v>
      </c>
      <c r="B11" s="4">
        <v>189226</v>
      </c>
      <c r="C11" s="5">
        <v>33493</v>
      </c>
      <c r="D11" s="5">
        <v>17799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4410</v>
      </c>
      <c r="K11" s="5">
        <v>25028</v>
      </c>
      <c r="L11" s="5">
        <v>16242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2380</v>
      </c>
      <c r="S11" s="5">
        <v>375</v>
      </c>
      <c r="T11" s="5">
        <v>1498</v>
      </c>
      <c r="U11" s="5">
        <v>400</v>
      </c>
      <c r="V11" s="5">
        <v>757</v>
      </c>
      <c r="W11" s="5">
        <v>1934</v>
      </c>
      <c r="X11" s="5">
        <v>0</v>
      </c>
      <c r="Y11" s="5">
        <v>25728</v>
      </c>
      <c r="Z11" s="5">
        <v>37566</v>
      </c>
      <c r="AA11" s="5">
        <v>4953</v>
      </c>
      <c r="AB11" s="5">
        <v>6168</v>
      </c>
      <c r="AC11" s="5">
        <v>0</v>
      </c>
      <c r="AD11" s="5">
        <v>4953</v>
      </c>
      <c r="AE11" s="5">
        <v>5542</v>
      </c>
      <c r="AF11" s="5">
        <v>0</v>
      </c>
    </row>
    <row r="12" spans="1:32" ht="15">
      <c r="A12" s="15" t="s">
        <v>39</v>
      </c>
      <c r="B12" s="4">
        <v>268867</v>
      </c>
      <c r="C12" s="5">
        <v>15507</v>
      </c>
      <c r="D12" s="5">
        <v>8534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262</v>
      </c>
      <c r="K12" s="5">
        <v>5517</v>
      </c>
      <c r="L12" s="5">
        <v>4849</v>
      </c>
      <c r="M12" s="5">
        <v>0</v>
      </c>
      <c r="N12" s="5">
        <v>2769</v>
      </c>
      <c r="O12" s="5">
        <v>0</v>
      </c>
      <c r="P12" s="5">
        <v>0</v>
      </c>
      <c r="Q12" s="5">
        <v>415</v>
      </c>
      <c r="R12" s="5">
        <v>5390</v>
      </c>
      <c r="S12" s="5">
        <v>2742</v>
      </c>
      <c r="T12" s="5">
        <v>0</v>
      </c>
      <c r="U12" s="5">
        <v>1282</v>
      </c>
      <c r="V12" s="5">
        <v>3054</v>
      </c>
      <c r="W12" s="5">
        <v>2998</v>
      </c>
      <c r="X12" s="5">
        <v>2438</v>
      </c>
      <c r="Y12" s="5">
        <v>75471</v>
      </c>
      <c r="Z12" s="5">
        <v>108447</v>
      </c>
      <c r="AA12" s="5">
        <v>16401</v>
      </c>
      <c r="AB12" s="5">
        <v>2524</v>
      </c>
      <c r="AC12" s="5">
        <v>4300</v>
      </c>
      <c r="AD12" s="5">
        <v>4780</v>
      </c>
      <c r="AE12" s="5">
        <v>1187</v>
      </c>
      <c r="AF12" s="5">
        <v>0</v>
      </c>
    </row>
    <row r="13" spans="1:32" ht="15">
      <c r="A13" s="3" t="s">
        <v>40</v>
      </c>
      <c r="B13" s="4">
        <v>230970</v>
      </c>
      <c r="C13" s="5">
        <v>12245</v>
      </c>
      <c r="D13" s="5">
        <v>3815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367</v>
      </c>
      <c r="K13" s="5">
        <v>4413</v>
      </c>
      <c r="L13" s="5">
        <v>2801</v>
      </c>
      <c r="M13" s="5">
        <v>0</v>
      </c>
      <c r="N13" s="5">
        <v>711</v>
      </c>
      <c r="O13" s="5">
        <v>0</v>
      </c>
      <c r="P13" s="5">
        <v>0</v>
      </c>
      <c r="Q13" s="5">
        <v>1083</v>
      </c>
      <c r="R13" s="5">
        <v>7927</v>
      </c>
      <c r="S13" s="5">
        <v>4014</v>
      </c>
      <c r="T13" s="5">
        <v>367</v>
      </c>
      <c r="U13" s="5">
        <v>1084</v>
      </c>
      <c r="V13" s="5">
        <v>3178</v>
      </c>
      <c r="W13" s="5">
        <v>8908</v>
      </c>
      <c r="X13" s="5">
        <v>2579</v>
      </c>
      <c r="Y13" s="5">
        <v>52767</v>
      </c>
      <c r="Z13" s="5">
        <v>96043</v>
      </c>
      <c r="AA13" s="5">
        <v>13755</v>
      </c>
      <c r="AB13" s="5">
        <v>10773</v>
      </c>
      <c r="AC13" s="5">
        <v>0</v>
      </c>
      <c r="AD13" s="5">
        <v>3050</v>
      </c>
      <c r="AE13" s="5">
        <v>1090</v>
      </c>
      <c r="AF13" s="5">
        <v>0</v>
      </c>
    </row>
    <row r="14" spans="1:32" ht="22.5">
      <c r="A14" s="3" t="s">
        <v>41</v>
      </c>
      <c r="B14" s="4">
        <v>197975</v>
      </c>
      <c r="C14" s="5">
        <v>271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7873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41860</v>
      </c>
      <c r="Z14" s="5">
        <v>138008</v>
      </c>
      <c r="AA14" s="5">
        <v>8963</v>
      </c>
      <c r="AB14" s="5">
        <v>0</v>
      </c>
      <c r="AC14" s="5">
        <v>0</v>
      </c>
      <c r="AD14" s="5">
        <v>1000</v>
      </c>
      <c r="AE14" s="5">
        <v>0</v>
      </c>
      <c r="AF14" s="5">
        <v>0</v>
      </c>
    </row>
    <row r="15" spans="1:32" ht="22.5">
      <c r="A15" s="3" t="s">
        <v>42</v>
      </c>
      <c r="B15" s="4">
        <v>83585</v>
      </c>
      <c r="C15" s="5">
        <v>7553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8549</v>
      </c>
      <c r="S15" s="5">
        <v>600</v>
      </c>
      <c r="T15" s="5">
        <v>74</v>
      </c>
      <c r="U15" s="5">
        <v>2590</v>
      </c>
      <c r="V15" s="5">
        <v>1014</v>
      </c>
      <c r="W15" s="5">
        <v>300</v>
      </c>
      <c r="X15" s="5">
        <v>0</v>
      </c>
      <c r="Y15" s="5">
        <v>0</v>
      </c>
      <c r="Z15" s="5">
        <v>0</v>
      </c>
      <c r="AA15" s="5">
        <v>2212</v>
      </c>
      <c r="AB15" s="5">
        <v>9840</v>
      </c>
      <c r="AC15" s="5">
        <v>0</v>
      </c>
      <c r="AD15" s="5">
        <v>38998</v>
      </c>
      <c r="AE15" s="5">
        <v>8091</v>
      </c>
      <c r="AF15" s="5">
        <v>3764</v>
      </c>
    </row>
    <row r="16" spans="1:32" s="28" customFormat="1" ht="25.5">
      <c r="A16" s="26" t="s">
        <v>135</v>
      </c>
      <c r="B16" s="29">
        <f>SUM(B17:B21)</f>
        <v>1734557</v>
      </c>
      <c r="C16" s="29">
        <f aca="true" t="shared" si="1" ref="C16:AF16">SUM(C17:C21)</f>
        <v>169723</v>
      </c>
      <c r="D16" s="29">
        <f t="shared" si="1"/>
        <v>49235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4632</v>
      </c>
      <c r="K16" s="29">
        <f t="shared" si="1"/>
        <v>53040</v>
      </c>
      <c r="L16" s="29">
        <f t="shared" si="1"/>
        <v>46107</v>
      </c>
      <c r="M16" s="29">
        <f t="shared" si="1"/>
        <v>0</v>
      </c>
      <c r="N16" s="29">
        <f t="shared" si="1"/>
        <v>9308</v>
      </c>
      <c r="O16" s="29">
        <f t="shared" si="1"/>
        <v>0</v>
      </c>
      <c r="P16" s="29">
        <f t="shared" si="1"/>
        <v>0</v>
      </c>
      <c r="Q16" s="29">
        <f t="shared" si="1"/>
        <v>11943</v>
      </c>
      <c r="R16" s="29">
        <f t="shared" si="1"/>
        <v>50537</v>
      </c>
      <c r="S16" s="29">
        <f t="shared" si="1"/>
        <v>30262</v>
      </c>
      <c r="T16" s="29">
        <f t="shared" si="1"/>
        <v>5091</v>
      </c>
      <c r="U16" s="29">
        <f t="shared" si="1"/>
        <v>13469</v>
      </c>
      <c r="V16" s="29">
        <f t="shared" si="1"/>
        <v>25304</v>
      </c>
      <c r="W16" s="29">
        <f t="shared" si="1"/>
        <v>62680</v>
      </c>
      <c r="X16" s="29">
        <f t="shared" si="1"/>
        <v>1185</v>
      </c>
      <c r="Y16" s="29">
        <f t="shared" si="1"/>
        <v>440118</v>
      </c>
      <c r="Z16" s="29">
        <f t="shared" si="1"/>
        <v>539092</v>
      </c>
      <c r="AA16" s="29">
        <f t="shared" si="1"/>
        <v>124460</v>
      </c>
      <c r="AB16" s="29">
        <f t="shared" si="1"/>
        <v>24051</v>
      </c>
      <c r="AC16" s="29">
        <f t="shared" si="1"/>
        <v>5079</v>
      </c>
      <c r="AD16" s="29">
        <f t="shared" si="1"/>
        <v>51104</v>
      </c>
      <c r="AE16" s="29">
        <f t="shared" si="1"/>
        <v>17795</v>
      </c>
      <c r="AF16" s="29">
        <f t="shared" si="1"/>
        <v>342</v>
      </c>
    </row>
    <row r="17" spans="1:32" ht="22.5">
      <c r="A17" s="3" t="s">
        <v>43</v>
      </c>
      <c r="B17" s="4">
        <v>1502202</v>
      </c>
      <c r="C17" s="5">
        <v>131415</v>
      </c>
      <c r="D17" s="5">
        <v>41759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4201</v>
      </c>
      <c r="K17" s="5">
        <v>45994</v>
      </c>
      <c r="L17" s="5">
        <v>40004</v>
      </c>
      <c r="M17" s="5">
        <v>0</v>
      </c>
      <c r="N17" s="5">
        <v>8189</v>
      </c>
      <c r="O17" s="5">
        <v>0</v>
      </c>
      <c r="P17" s="5">
        <v>0</v>
      </c>
      <c r="Q17" s="5">
        <v>10107</v>
      </c>
      <c r="R17" s="5">
        <v>43569</v>
      </c>
      <c r="S17" s="5">
        <v>25567</v>
      </c>
      <c r="T17" s="5">
        <v>4171</v>
      </c>
      <c r="U17" s="5">
        <v>10689</v>
      </c>
      <c r="V17" s="5">
        <v>21720</v>
      </c>
      <c r="W17" s="5">
        <v>53278</v>
      </c>
      <c r="X17" s="5">
        <v>1185</v>
      </c>
      <c r="Y17" s="5">
        <v>394965</v>
      </c>
      <c r="Z17" s="5">
        <v>471475</v>
      </c>
      <c r="AA17" s="5">
        <v>110663</v>
      </c>
      <c r="AB17" s="5">
        <v>21559</v>
      </c>
      <c r="AC17" s="5">
        <v>5079</v>
      </c>
      <c r="AD17" s="5">
        <v>40775</v>
      </c>
      <c r="AE17" s="5">
        <v>15496</v>
      </c>
      <c r="AF17" s="5">
        <v>342</v>
      </c>
    </row>
    <row r="18" spans="1:32" ht="33">
      <c r="A18" s="3" t="s">
        <v>44</v>
      </c>
      <c r="B18" s="4">
        <v>206635</v>
      </c>
      <c r="C18" s="5">
        <v>36563</v>
      </c>
      <c r="D18" s="5">
        <v>6876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431</v>
      </c>
      <c r="K18" s="5">
        <v>6508</v>
      </c>
      <c r="L18" s="5">
        <v>5904</v>
      </c>
      <c r="M18" s="5">
        <v>0</v>
      </c>
      <c r="N18" s="5">
        <v>1119</v>
      </c>
      <c r="O18" s="5">
        <v>0</v>
      </c>
      <c r="P18" s="5">
        <v>0</v>
      </c>
      <c r="Q18" s="5">
        <v>1836</v>
      </c>
      <c r="R18" s="5">
        <v>6318</v>
      </c>
      <c r="S18" s="5">
        <v>3999</v>
      </c>
      <c r="T18" s="5">
        <v>632</v>
      </c>
      <c r="U18" s="5">
        <v>2205</v>
      </c>
      <c r="V18" s="5">
        <v>3475</v>
      </c>
      <c r="W18" s="5">
        <v>8742</v>
      </c>
      <c r="X18" s="5">
        <v>0</v>
      </c>
      <c r="Y18" s="5">
        <v>42985</v>
      </c>
      <c r="Z18" s="5">
        <v>59663</v>
      </c>
      <c r="AA18" s="5">
        <v>11334</v>
      </c>
      <c r="AB18" s="5">
        <v>2124</v>
      </c>
      <c r="AC18" s="5">
        <v>0</v>
      </c>
      <c r="AD18" s="5">
        <v>4058</v>
      </c>
      <c r="AE18" s="5">
        <v>1863</v>
      </c>
      <c r="AF18" s="5">
        <v>0</v>
      </c>
    </row>
    <row r="19" spans="1:32" ht="15">
      <c r="A19" s="3" t="s">
        <v>45</v>
      </c>
      <c r="B19" s="4">
        <v>477</v>
      </c>
      <c r="C19" s="5">
        <v>477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ht="22.5">
      <c r="A20" s="3" t="s">
        <v>46</v>
      </c>
      <c r="B20" s="4">
        <v>715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420</v>
      </c>
      <c r="X20" s="5">
        <v>0</v>
      </c>
      <c r="Y20" s="5">
        <v>0</v>
      </c>
      <c r="Z20" s="5">
        <v>295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ht="33">
      <c r="A21" s="3" t="s">
        <v>47</v>
      </c>
      <c r="B21" s="4">
        <v>24528</v>
      </c>
      <c r="C21" s="5">
        <v>1268</v>
      </c>
      <c r="D21" s="5">
        <v>600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538</v>
      </c>
      <c r="L21" s="5">
        <v>199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650</v>
      </c>
      <c r="S21" s="5">
        <v>696</v>
      </c>
      <c r="T21" s="5">
        <v>288</v>
      </c>
      <c r="U21" s="5">
        <v>575</v>
      </c>
      <c r="V21" s="5">
        <v>109</v>
      </c>
      <c r="W21" s="5">
        <v>240</v>
      </c>
      <c r="X21" s="5">
        <v>0</v>
      </c>
      <c r="Y21" s="5">
        <v>2168</v>
      </c>
      <c r="Z21" s="5">
        <v>7659</v>
      </c>
      <c r="AA21" s="5">
        <v>2463</v>
      </c>
      <c r="AB21" s="5">
        <v>368</v>
      </c>
      <c r="AC21" s="5">
        <v>0</v>
      </c>
      <c r="AD21" s="5">
        <v>6271</v>
      </c>
      <c r="AE21" s="5">
        <v>436</v>
      </c>
      <c r="AF21" s="5">
        <v>0</v>
      </c>
    </row>
    <row r="22" spans="1:32" s="28" customFormat="1" ht="25.5">
      <c r="A22" s="26" t="s">
        <v>136</v>
      </c>
      <c r="B22" s="29">
        <f>SUM(B23:B26)</f>
        <v>29460</v>
      </c>
      <c r="C22" s="29">
        <f aca="true" t="shared" si="2" ref="C22:AF22">SUM(C23:C26)</f>
        <v>685</v>
      </c>
      <c r="D22" s="29">
        <f t="shared" si="2"/>
        <v>50</v>
      </c>
      <c r="E22" s="29">
        <f t="shared" si="2"/>
        <v>0</v>
      </c>
      <c r="F22" s="29">
        <f t="shared" si="2"/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29">
        <f t="shared" si="2"/>
        <v>670</v>
      </c>
      <c r="L22" s="29">
        <f t="shared" si="2"/>
        <v>100</v>
      </c>
      <c r="M22" s="29">
        <f t="shared" si="2"/>
        <v>0</v>
      </c>
      <c r="N22" s="29">
        <f t="shared" si="2"/>
        <v>1640</v>
      </c>
      <c r="O22" s="29">
        <f t="shared" si="2"/>
        <v>0</v>
      </c>
      <c r="P22" s="29">
        <f t="shared" si="2"/>
        <v>0</v>
      </c>
      <c r="Q22" s="29">
        <f t="shared" si="2"/>
        <v>0</v>
      </c>
      <c r="R22" s="29">
        <f t="shared" si="2"/>
        <v>0</v>
      </c>
      <c r="S22" s="29">
        <f t="shared" si="2"/>
        <v>50</v>
      </c>
      <c r="T22" s="29">
        <f t="shared" si="2"/>
        <v>0</v>
      </c>
      <c r="U22" s="29">
        <f t="shared" si="2"/>
        <v>0</v>
      </c>
      <c r="V22" s="29">
        <f t="shared" si="2"/>
        <v>10</v>
      </c>
      <c r="W22" s="29">
        <f t="shared" si="2"/>
        <v>250</v>
      </c>
      <c r="X22" s="29">
        <f t="shared" si="2"/>
        <v>0</v>
      </c>
      <c r="Y22" s="29">
        <f t="shared" si="2"/>
        <v>400</v>
      </c>
      <c r="Z22" s="29">
        <f t="shared" si="2"/>
        <v>0</v>
      </c>
      <c r="AA22" s="29">
        <f t="shared" si="2"/>
        <v>480</v>
      </c>
      <c r="AB22" s="29">
        <f t="shared" si="2"/>
        <v>0</v>
      </c>
      <c r="AC22" s="29">
        <f t="shared" si="2"/>
        <v>24975</v>
      </c>
      <c r="AD22" s="29">
        <f t="shared" si="2"/>
        <v>50</v>
      </c>
      <c r="AE22" s="29">
        <f t="shared" si="2"/>
        <v>100</v>
      </c>
      <c r="AF22" s="29">
        <f t="shared" si="2"/>
        <v>0</v>
      </c>
    </row>
    <row r="23" spans="1:32" ht="15">
      <c r="A23" s="3" t="s">
        <v>48</v>
      </c>
      <c r="B23" s="4">
        <v>296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64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100</v>
      </c>
      <c r="X23" s="5">
        <v>0</v>
      </c>
      <c r="Y23" s="5">
        <v>0</v>
      </c>
      <c r="Z23" s="5">
        <v>0</v>
      </c>
      <c r="AA23" s="5">
        <v>100</v>
      </c>
      <c r="AB23" s="5">
        <v>0</v>
      </c>
      <c r="AC23" s="5">
        <v>0</v>
      </c>
      <c r="AD23" s="5">
        <v>0</v>
      </c>
      <c r="AE23" s="5">
        <v>32</v>
      </c>
      <c r="AF23" s="5">
        <v>0</v>
      </c>
    </row>
    <row r="24" spans="1:32" ht="22.5">
      <c r="A24" s="3" t="s">
        <v>49</v>
      </c>
      <c r="B24" s="4">
        <v>8295</v>
      </c>
      <c r="C24" s="5">
        <v>85</v>
      </c>
      <c r="D24" s="5">
        <v>50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220</v>
      </c>
      <c r="L24" s="5">
        <v>100</v>
      </c>
      <c r="M24" s="5">
        <v>0</v>
      </c>
      <c r="N24" s="5">
        <v>332</v>
      </c>
      <c r="O24" s="5">
        <v>0</v>
      </c>
      <c r="P24" s="5">
        <v>0</v>
      </c>
      <c r="Q24" s="5">
        <v>0</v>
      </c>
      <c r="R24" s="5">
        <v>0</v>
      </c>
      <c r="S24" s="5">
        <v>50</v>
      </c>
      <c r="T24" s="5">
        <v>0</v>
      </c>
      <c r="U24" s="5">
        <v>0</v>
      </c>
      <c r="V24" s="5">
        <v>10</v>
      </c>
      <c r="W24" s="5">
        <v>150</v>
      </c>
      <c r="X24" s="5">
        <v>0</v>
      </c>
      <c r="Y24" s="5">
        <v>400</v>
      </c>
      <c r="Z24" s="5">
        <v>0</v>
      </c>
      <c r="AA24" s="5">
        <v>100</v>
      </c>
      <c r="AB24" s="5">
        <v>0</v>
      </c>
      <c r="AC24" s="5">
        <v>6680</v>
      </c>
      <c r="AD24" s="5">
        <v>50</v>
      </c>
      <c r="AE24" s="5">
        <v>68</v>
      </c>
      <c r="AF24" s="5">
        <v>0</v>
      </c>
    </row>
    <row r="25" spans="1:32" ht="15">
      <c r="A25" s="3" t="s">
        <v>50</v>
      </c>
      <c r="B25" s="4">
        <v>3464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450</v>
      </c>
      <c r="L25" s="5">
        <v>0</v>
      </c>
      <c r="M25" s="5">
        <v>0</v>
      </c>
      <c r="N25" s="5">
        <v>334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280</v>
      </c>
      <c r="AB25" s="5">
        <v>0</v>
      </c>
      <c r="AC25" s="5">
        <v>2400</v>
      </c>
      <c r="AD25" s="5">
        <v>0</v>
      </c>
      <c r="AE25" s="5">
        <v>0</v>
      </c>
      <c r="AF25" s="5">
        <v>0</v>
      </c>
    </row>
    <row r="26" spans="1:32" ht="22.5">
      <c r="A26" s="3" t="s">
        <v>51</v>
      </c>
      <c r="B26" s="4">
        <v>17405</v>
      </c>
      <c r="C26" s="5">
        <v>600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910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15895</v>
      </c>
      <c r="AD26" s="5">
        <v>0</v>
      </c>
      <c r="AE26" s="5">
        <v>0</v>
      </c>
      <c r="AF26" s="5">
        <v>0</v>
      </c>
    </row>
    <row r="27" spans="1:32" s="28" customFormat="1" ht="12.75">
      <c r="A27" s="26" t="s">
        <v>137</v>
      </c>
      <c r="B27" s="29">
        <f>SUM(B28:B56)</f>
        <v>2081775</v>
      </c>
      <c r="C27" s="29">
        <f aca="true" t="shared" si="3" ref="C27:AF27">SUM(C28:C56)</f>
        <v>105374</v>
      </c>
      <c r="D27" s="29">
        <f t="shared" si="3"/>
        <v>20406</v>
      </c>
      <c r="E27" s="29">
        <f t="shared" si="3"/>
        <v>25569</v>
      </c>
      <c r="F27" s="29">
        <f t="shared" si="3"/>
        <v>37500</v>
      </c>
      <c r="G27" s="29">
        <f t="shared" si="3"/>
        <v>15905</v>
      </c>
      <c r="H27" s="29">
        <f t="shared" si="3"/>
        <v>0</v>
      </c>
      <c r="I27" s="29">
        <f t="shared" si="3"/>
        <v>2267</v>
      </c>
      <c r="J27" s="29">
        <f t="shared" si="3"/>
        <v>3153</v>
      </c>
      <c r="K27" s="29">
        <f t="shared" si="3"/>
        <v>46674</v>
      </c>
      <c r="L27" s="29">
        <f t="shared" si="3"/>
        <v>1290</v>
      </c>
      <c r="M27" s="29">
        <f t="shared" si="3"/>
        <v>179817</v>
      </c>
      <c r="N27" s="29">
        <f t="shared" si="3"/>
        <v>17655</v>
      </c>
      <c r="O27" s="29">
        <f t="shared" si="3"/>
        <v>28107</v>
      </c>
      <c r="P27" s="29">
        <f t="shared" si="3"/>
        <v>45786</v>
      </c>
      <c r="Q27" s="29">
        <f t="shared" si="3"/>
        <v>119334</v>
      </c>
      <c r="R27" s="29">
        <f t="shared" si="3"/>
        <v>153831</v>
      </c>
      <c r="S27" s="29">
        <f t="shared" si="3"/>
        <v>16474</v>
      </c>
      <c r="T27" s="29">
        <f t="shared" si="3"/>
        <v>25367</v>
      </c>
      <c r="U27" s="29">
        <f t="shared" si="3"/>
        <v>6046</v>
      </c>
      <c r="V27" s="29">
        <f t="shared" si="3"/>
        <v>8534</v>
      </c>
      <c r="W27" s="29">
        <f t="shared" si="3"/>
        <v>103572</v>
      </c>
      <c r="X27" s="29">
        <f t="shared" si="3"/>
        <v>11000</v>
      </c>
      <c r="Y27" s="29">
        <f t="shared" si="3"/>
        <v>550431</v>
      </c>
      <c r="Z27" s="29">
        <f t="shared" si="3"/>
        <v>371805</v>
      </c>
      <c r="AA27" s="29">
        <f t="shared" si="3"/>
        <v>36282</v>
      </c>
      <c r="AB27" s="29">
        <f t="shared" si="3"/>
        <v>14737</v>
      </c>
      <c r="AC27" s="29">
        <f t="shared" si="3"/>
        <v>98112</v>
      </c>
      <c r="AD27" s="29">
        <f t="shared" si="3"/>
        <v>31404</v>
      </c>
      <c r="AE27" s="29">
        <f t="shared" si="3"/>
        <v>5343</v>
      </c>
      <c r="AF27" s="29">
        <f t="shared" si="3"/>
        <v>0</v>
      </c>
    </row>
    <row r="28" spans="1:32" ht="15">
      <c r="A28" s="3" t="s">
        <v>52</v>
      </c>
      <c r="B28" s="4">
        <v>25299</v>
      </c>
      <c r="C28" s="5">
        <v>11106</v>
      </c>
      <c r="D28" s="5">
        <v>432</v>
      </c>
      <c r="E28" s="5">
        <v>0</v>
      </c>
      <c r="F28" s="5">
        <v>0</v>
      </c>
      <c r="G28" s="5">
        <v>0</v>
      </c>
      <c r="H28" s="5">
        <v>0</v>
      </c>
      <c r="I28" s="5">
        <v>267</v>
      </c>
      <c r="J28" s="5">
        <v>0</v>
      </c>
      <c r="K28" s="5">
        <v>591</v>
      </c>
      <c r="L28" s="5">
        <v>288</v>
      </c>
      <c r="M28" s="5">
        <v>0</v>
      </c>
      <c r="N28" s="5">
        <v>636</v>
      </c>
      <c r="O28" s="5">
        <v>0</v>
      </c>
      <c r="P28" s="5">
        <v>0</v>
      </c>
      <c r="Q28" s="5">
        <v>0</v>
      </c>
      <c r="R28" s="5">
        <v>1860</v>
      </c>
      <c r="S28" s="5">
        <v>348</v>
      </c>
      <c r="T28" s="5">
        <v>211</v>
      </c>
      <c r="U28" s="5">
        <v>168</v>
      </c>
      <c r="V28" s="5">
        <v>969</v>
      </c>
      <c r="W28" s="5">
        <v>756</v>
      </c>
      <c r="X28" s="5">
        <v>0</v>
      </c>
      <c r="Y28" s="5">
        <v>1933</v>
      </c>
      <c r="Z28" s="5">
        <v>4046</v>
      </c>
      <c r="AA28" s="5">
        <v>541</v>
      </c>
      <c r="AB28" s="5">
        <v>168</v>
      </c>
      <c r="AC28" s="5">
        <v>0</v>
      </c>
      <c r="AD28" s="5">
        <v>852</v>
      </c>
      <c r="AE28" s="5">
        <v>127</v>
      </c>
      <c r="AF28" s="5">
        <v>0</v>
      </c>
    </row>
    <row r="29" spans="1:32" ht="15">
      <c r="A29" s="3" t="s">
        <v>53</v>
      </c>
      <c r="B29" s="4">
        <v>117280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480</v>
      </c>
      <c r="J29" s="5">
        <v>0</v>
      </c>
      <c r="K29" s="5">
        <v>4500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15000</v>
      </c>
      <c r="S29" s="5">
        <v>0</v>
      </c>
      <c r="T29" s="5">
        <v>0</v>
      </c>
      <c r="U29" s="5">
        <v>0</v>
      </c>
      <c r="V29" s="5">
        <v>2600</v>
      </c>
      <c r="W29" s="5">
        <v>3000</v>
      </c>
      <c r="X29" s="5">
        <v>0</v>
      </c>
      <c r="Y29" s="5">
        <v>31500</v>
      </c>
      <c r="Z29" s="5">
        <v>49200</v>
      </c>
      <c r="AA29" s="5">
        <v>11000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ht="15">
      <c r="A30" s="3" t="s">
        <v>54</v>
      </c>
      <c r="B30" s="4">
        <v>27525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240</v>
      </c>
      <c r="J30" s="5">
        <v>0</v>
      </c>
      <c r="K30" s="5">
        <v>840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2000</v>
      </c>
      <c r="S30" s="5">
        <v>720</v>
      </c>
      <c r="T30" s="5">
        <v>0</v>
      </c>
      <c r="U30" s="5">
        <v>0</v>
      </c>
      <c r="V30" s="5">
        <v>100</v>
      </c>
      <c r="W30" s="5">
        <v>925</v>
      </c>
      <c r="X30" s="5">
        <v>0</v>
      </c>
      <c r="Y30" s="5">
        <v>11900</v>
      </c>
      <c r="Z30" s="5">
        <v>9800</v>
      </c>
      <c r="AA30" s="5">
        <v>1000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ht="15">
      <c r="A31" s="3" t="s">
        <v>55</v>
      </c>
      <c r="B31" s="4">
        <v>230480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660</v>
      </c>
      <c r="J31" s="5">
        <v>0</v>
      </c>
      <c r="K31" s="5">
        <v>2400</v>
      </c>
      <c r="L31" s="5">
        <v>0</v>
      </c>
      <c r="M31" s="5">
        <v>0</v>
      </c>
      <c r="N31" s="5">
        <v>600</v>
      </c>
      <c r="O31" s="5">
        <v>0</v>
      </c>
      <c r="P31" s="5">
        <v>0</v>
      </c>
      <c r="Q31" s="5">
        <v>100000</v>
      </c>
      <c r="R31" s="5">
        <v>22420</v>
      </c>
      <c r="S31" s="5">
        <v>3300</v>
      </c>
      <c r="T31" s="5">
        <v>0</v>
      </c>
      <c r="U31" s="5">
        <v>0</v>
      </c>
      <c r="V31" s="5">
        <v>1000</v>
      </c>
      <c r="W31" s="5">
        <v>9500</v>
      </c>
      <c r="X31" s="5">
        <v>0</v>
      </c>
      <c r="Y31" s="5">
        <v>43600</v>
      </c>
      <c r="Z31" s="5">
        <v>42450</v>
      </c>
      <c r="AA31" s="5">
        <v>4550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ht="33">
      <c r="A32" s="3" t="s">
        <v>56</v>
      </c>
      <c r="B32" s="4">
        <v>6084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84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6000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ht="22.5">
      <c r="A33" s="3" t="s">
        <v>57</v>
      </c>
      <c r="B33" s="4">
        <v>4456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456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4000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ht="22.5">
      <c r="A34" s="3" t="s">
        <v>58</v>
      </c>
      <c r="B34" s="4">
        <v>276182</v>
      </c>
      <c r="C34" s="5">
        <v>38020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33452</v>
      </c>
      <c r="L34" s="5">
        <v>0</v>
      </c>
      <c r="M34" s="5">
        <v>0</v>
      </c>
      <c r="N34" s="5">
        <v>7480</v>
      </c>
      <c r="O34" s="5">
        <v>0</v>
      </c>
      <c r="P34" s="5">
        <v>0</v>
      </c>
      <c r="Q34" s="5">
        <v>0</v>
      </c>
      <c r="R34" s="5">
        <v>0</v>
      </c>
      <c r="S34" s="5">
        <v>3372</v>
      </c>
      <c r="T34" s="5">
        <v>19720</v>
      </c>
      <c r="U34" s="5">
        <v>4592</v>
      </c>
      <c r="V34" s="5">
        <v>130</v>
      </c>
      <c r="W34" s="5">
        <v>53610</v>
      </c>
      <c r="X34" s="5">
        <v>0</v>
      </c>
      <c r="Y34" s="5">
        <v>2600</v>
      </c>
      <c r="Z34" s="5">
        <v>9150</v>
      </c>
      <c r="AA34" s="5">
        <v>4180</v>
      </c>
      <c r="AB34" s="5">
        <v>1400</v>
      </c>
      <c r="AC34" s="5">
        <v>96426</v>
      </c>
      <c r="AD34" s="5">
        <v>1900</v>
      </c>
      <c r="AE34" s="5">
        <v>150</v>
      </c>
      <c r="AF34" s="5">
        <v>0</v>
      </c>
    </row>
    <row r="35" spans="1:32" ht="22.5">
      <c r="A35" s="3" t="s">
        <v>59</v>
      </c>
      <c r="B35" s="4">
        <v>24331</v>
      </c>
      <c r="C35" s="5">
        <v>14150</v>
      </c>
      <c r="D35" s="5">
        <v>8470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1500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211</v>
      </c>
      <c r="AF35" s="5">
        <v>0</v>
      </c>
    </row>
    <row r="36" spans="1:32" ht="15">
      <c r="A36" s="3" t="s">
        <v>60</v>
      </c>
      <c r="B36" s="4">
        <v>58316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500</v>
      </c>
      <c r="L36" s="5">
        <v>0</v>
      </c>
      <c r="M36" s="5">
        <v>10000</v>
      </c>
      <c r="N36" s="5">
        <v>4</v>
      </c>
      <c r="O36" s="5">
        <v>0</v>
      </c>
      <c r="P36" s="5">
        <v>0</v>
      </c>
      <c r="Q36" s="5">
        <v>0</v>
      </c>
      <c r="R36" s="5">
        <v>2000</v>
      </c>
      <c r="S36" s="5">
        <v>500</v>
      </c>
      <c r="T36" s="5">
        <v>0</v>
      </c>
      <c r="U36" s="5">
        <v>600</v>
      </c>
      <c r="V36" s="5">
        <v>100</v>
      </c>
      <c r="W36" s="5">
        <v>10500</v>
      </c>
      <c r="X36" s="5">
        <v>10100</v>
      </c>
      <c r="Y36" s="5">
        <v>3044</v>
      </c>
      <c r="Z36" s="5">
        <v>16618</v>
      </c>
      <c r="AA36" s="5">
        <v>3750</v>
      </c>
      <c r="AB36" s="5">
        <v>500</v>
      </c>
      <c r="AC36" s="5">
        <v>0</v>
      </c>
      <c r="AD36" s="5">
        <v>100</v>
      </c>
      <c r="AE36" s="5">
        <v>0</v>
      </c>
      <c r="AF36" s="5">
        <v>0</v>
      </c>
    </row>
    <row r="37" spans="1:32" ht="22.5">
      <c r="A37" s="3" t="s">
        <v>61</v>
      </c>
      <c r="B37" s="4">
        <v>7001</v>
      </c>
      <c r="C37" s="5">
        <v>550</v>
      </c>
      <c r="D37" s="5">
        <v>45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130</v>
      </c>
      <c r="L37" s="5">
        <v>35</v>
      </c>
      <c r="M37" s="5">
        <v>0</v>
      </c>
      <c r="N37" s="5">
        <v>0</v>
      </c>
      <c r="O37" s="5">
        <v>0</v>
      </c>
      <c r="P37" s="5">
        <v>0</v>
      </c>
      <c r="Q37" s="5">
        <v>87</v>
      </c>
      <c r="R37" s="5">
        <v>409</v>
      </c>
      <c r="S37" s="5">
        <v>113</v>
      </c>
      <c r="T37" s="5">
        <v>0</v>
      </c>
      <c r="U37" s="5">
        <v>0</v>
      </c>
      <c r="V37" s="5">
        <v>146</v>
      </c>
      <c r="W37" s="5">
        <v>35</v>
      </c>
      <c r="X37" s="5">
        <v>0</v>
      </c>
      <c r="Y37" s="5">
        <v>2325</v>
      </c>
      <c r="Z37" s="5">
        <v>2620</v>
      </c>
      <c r="AA37" s="5">
        <v>399</v>
      </c>
      <c r="AB37" s="5">
        <v>87</v>
      </c>
      <c r="AC37" s="5">
        <v>0</v>
      </c>
      <c r="AD37" s="5">
        <v>20</v>
      </c>
      <c r="AE37" s="5">
        <v>0</v>
      </c>
      <c r="AF37" s="5">
        <v>0</v>
      </c>
    </row>
    <row r="38" spans="1:32" ht="22.5">
      <c r="A38" s="3" t="s">
        <v>62</v>
      </c>
      <c r="B38" s="4">
        <v>23399</v>
      </c>
      <c r="C38" s="5">
        <v>3240</v>
      </c>
      <c r="D38" s="5">
        <v>655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120</v>
      </c>
      <c r="K38" s="5">
        <v>1320</v>
      </c>
      <c r="L38" s="5">
        <v>455</v>
      </c>
      <c r="M38" s="5">
        <v>0</v>
      </c>
      <c r="N38" s="5">
        <v>340</v>
      </c>
      <c r="O38" s="5">
        <v>0</v>
      </c>
      <c r="P38" s="5">
        <v>0</v>
      </c>
      <c r="Q38" s="5">
        <v>49</v>
      </c>
      <c r="R38" s="5">
        <v>0</v>
      </c>
      <c r="S38" s="5">
        <v>417</v>
      </c>
      <c r="T38" s="5">
        <v>0</v>
      </c>
      <c r="U38" s="5">
        <v>200</v>
      </c>
      <c r="V38" s="5">
        <v>412</v>
      </c>
      <c r="W38" s="5">
        <v>765</v>
      </c>
      <c r="X38" s="5">
        <v>0</v>
      </c>
      <c r="Y38" s="5">
        <v>3750</v>
      </c>
      <c r="Z38" s="5">
        <v>6850</v>
      </c>
      <c r="AA38" s="5">
        <v>1194</v>
      </c>
      <c r="AB38" s="5">
        <v>1243</v>
      </c>
      <c r="AC38" s="5">
        <v>0</v>
      </c>
      <c r="AD38" s="5">
        <v>1746</v>
      </c>
      <c r="AE38" s="5">
        <v>643</v>
      </c>
      <c r="AF38" s="5">
        <v>0</v>
      </c>
    </row>
    <row r="39" spans="1:32" ht="15">
      <c r="A39" s="3" t="s">
        <v>63</v>
      </c>
      <c r="B39" s="4">
        <v>4000</v>
      </c>
      <c r="C39" s="5">
        <v>0</v>
      </c>
      <c r="D39" s="5">
        <v>4000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ht="15">
      <c r="A40" s="3" t="s">
        <v>64</v>
      </c>
      <c r="B40" s="4">
        <v>594617</v>
      </c>
      <c r="C40" s="5">
        <v>22173</v>
      </c>
      <c r="D40" s="5">
        <v>394</v>
      </c>
      <c r="E40" s="5">
        <v>25569</v>
      </c>
      <c r="F40" s="5">
        <v>0</v>
      </c>
      <c r="G40" s="5">
        <v>0</v>
      </c>
      <c r="H40" s="5">
        <v>0</v>
      </c>
      <c r="I40" s="5">
        <v>80</v>
      </c>
      <c r="J40" s="5">
        <v>2500</v>
      </c>
      <c r="K40" s="5">
        <v>638</v>
      </c>
      <c r="L40" s="5">
        <v>412</v>
      </c>
      <c r="M40" s="5">
        <v>9483</v>
      </c>
      <c r="N40" s="5">
        <v>3160</v>
      </c>
      <c r="O40" s="5">
        <v>15338</v>
      </c>
      <c r="P40" s="5">
        <v>34110</v>
      </c>
      <c r="Q40" s="5">
        <v>0</v>
      </c>
      <c r="R40" s="5">
        <v>30440</v>
      </c>
      <c r="S40" s="5">
        <v>636</v>
      </c>
      <c r="T40" s="5">
        <v>850</v>
      </c>
      <c r="U40" s="5">
        <v>316</v>
      </c>
      <c r="V40" s="5">
        <v>1878</v>
      </c>
      <c r="W40" s="5">
        <v>5500</v>
      </c>
      <c r="X40" s="5">
        <v>900</v>
      </c>
      <c r="Y40" s="5">
        <v>396307</v>
      </c>
      <c r="Z40" s="5">
        <v>1720</v>
      </c>
      <c r="AA40" s="5">
        <v>3051</v>
      </c>
      <c r="AB40" s="5">
        <v>10855</v>
      </c>
      <c r="AC40" s="5">
        <v>1086</v>
      </c>
      <c r="AD40" s="5">
        <v>23009</v>
      </c>
      <c r="AE40" s="5">
        <v>4212</v>
      </c>
      <c r="AF40" s="5">
        <v>0</v>
      </c>
    </row>
    <row r="41" spans="1:32" ht="15">
      <c r="A41" s="3" t="s">
        <v>65</v>
      </c>
      <c r="B41" s="4">
        <v>183470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444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5518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22266</v>
      </c>
      <c r="Z41" s="5">
        <v>155242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ht="15">
      <c r="A42" s="3" t="s">
        <v>66</v>
      </c>
      <c r="B42" s="4">
        <v>22761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2000</v>
      </c>
      <c r="R42" s="5">
        <v>15778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1000</v>
      </c>
      <c r="Z42" s="5">
        <v>1837</v>
      </c>
      <c r="AA42" s="5">
        <v>0</v>
      </c>
      <c r="AB42" s="5">
        <v>0</v>
      </c>
      <c r="AC42" s="5">
        <v>0</v>
      </c>
      <c r="AD42" s="5">
        <v>2146</v>
      </c>
      <c r="AE42" s="5">
        <v>0</v>
      </c>
      <c r="AF42" s="5">
        <v>0</v>
      </c>
    </row>
    <row r="43" spans="1:32" ht="22.5">
      <c r="A43" s="3" t="s">
        <v>67</v>
      </c>
      <c r="B43" s="4">
        <v>32634</v>
      </c>
      <c r="C43" s="5">
        <v>1340</v>
      </c>
      <c r="D43" s="5">
        <v>110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438</v>
      </c>
      <c r="L43" s="5">
        <v>100</v>
      </c>
      <c r="M43" s="5">
        <v>0</v>
      </c>
      <c r="N43" s="5">
        <v>360</v>
      </c>
      <c r="O43" s="5">
        <v>0</v>
      </c>
      <c r="P43" s="5">
        <v>0</v>
      </c>
      <c r="Q43" s="5">
        <v>0</v>
      </c>
      <c r="R43" s="5">
        <v>5782</v>
      </c>
      <c r="S43" s="5">
        <v>1305</v>
      </c>
      <c r="T43" s="5">
        <v>0</v>
      </c>
      <c r="U43" s="5">
        <v>0</v>
      </c>
      <c r="V43" s="5">
        <v>200</v>
      </c>
      <c r="W43" s="5">
        <v>1779</v>
      </c>
      <c r="X43" s="5">
        <v>0</v>
      </c>
      <c r="Y43" s="5">
        <v>9190</v>
      </c>
      <c r="Z43" s="5">
        <v>9084</v>
      </c>
      <c r="AA43" s="5">
        <v>2646</v>
      </c>
      <c r="AB43" s="5">
        <v>0</v>
      </c>
      <c r="AC43" s="5">
        <v>0</v>
      </c>
      <c r="AD43" s="5">
        <v>300</v>
      </c>
      <c r="AE43" s="5">
        <v>0</v>
      </c>
      <c r="AF43" s="5">
        <v>0</v>
      </c>
    </row>
    <row r="44" spans="1:32" ht="15">
      <c r="A44" s="3" t="s">
        <v>68</v>
      </c>
      <c r="B44" s="4">
        <v>59574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476</v>
      </c>
      <c r="L44" s="5">
        <v>0</v>
      </c>
      <c r="M44" s="5">
        <v>0</v>
      </c>
      <c r="N44" s="5">
        <v>1537</v>
      </c>
      <c r="O44" s="5">
        <v>0</v>
      </c>
      <c r="P44" s="5">
        <v>6424</v>
      </c>
      <c r="Q44" s="5">
        <v>0</v>
      </c>
      <c r="R44" s="5">
        <v>6715</v>
      </c>
      <c r="S44" s="5">
        <v>5130</v>
      </c>
      <c r="T44" s="5">
        <v>0</v>
      </c>
      <c r="U44" s="5">
        <v>0</v>
      </c>
      <c r="V44" s="5">
        <v>180</v>
      </c>
      <c r="W44" s="5">
        <v>4788</v>
      </c>
      <c r="X44" s="5">
        <v>0</v>
      </c>
      <c r="Y44" s="5">
        <v>13908</v>
      </c>
      <c r="Z44" s="5">
        <v>18988</v>
      </c>
      <c r="AA44" s="5">
        <v>1428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ht="15">
      <c r="A45" s="3" t="s">
        <v>69</v>
      </c>
      <c r="B45" s="4">
        <v>160279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160279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ht="15">
      <c r="A46" s="3" t="s">
        <v>70</v>
      </c>
      <c r="B46" s="4">
        <v>1165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40</v>
      </c>
      <c r="L46" s="5">
        <v>0</v>
      </c>
      <c r="M46" s="5">
        <v>55</v>
      </c>
      <c r="N46" s="5">
        <v>0</v>
      </c>
      <c r="O46" s="5">
        <v>0</v>
      </c>
      <c r="P46" s="5">
        <v>900</v>
      </c>
      <c r="Q46" s="5">
        <v>0</v>
      </c>
      <c r="R46" s="5">
        <v>0</v>
      </c>
      <c r="S46" s="5">
        <v>0</v>
      </c>
      <c r="T46" s="5">
        <v>0</v>
      </c>
      <c r="U46" s="5">
        <v>170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ht="22.5">
      <c r="A47" s="3" t="s">
        <v>71</v>
      </c>
      <c r="B47" s="4">
        <v>74130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11269</v>
      </c>
      <c r="P47" s="5">
        <v>4300</v>
      </c>
      <c r="Q47" s="5">
        <v>12000</v>
      </c>
      <c r="R47" s="5">
        <v>23828</v>
      </c>
      <c r="S47" s="5">
        <v>0</v>
      </c>
      <c r="T47" s="5">
        <v>968</v>
      </c>
      <c r="U47" s="5">
        <v>0</v>
      </c>
      <c r="V47" s="5">
        <v>0</v>
      </c>
      <c r="W47" s="5">
        <v>6000</v>
      </c>
      <c r="X47" s="5">
        <v>0</v>
      </c>
      <c r="Y47" s="5">
        <v>2665</v>
      </c>
      <c r="Z47" s="5">
        <v>13100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ht="15">
      <c r="A48" s="3" t="s">
        <v>72</v>
      </c>
      <c r="B48" s="4">
        <v>48926</v>
      </c>
      <c r="C48" s="5">
        <v>13105</v>
      </c>
      <c r="D48" s="5">
        <v>6300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533</v>
      </c>
      <c r="K48" s="5">
        <v>255</v>
      </c>
      <c r="L48" s="5">
        <v>0</v>
      </c>
      <c r="M48" s="5">
        <v>0</v>
      </c>
      <c r="N48" s="5">
        <v>400</v>
      </c>
      <c r="O48" s="5">
        <v>0</v>
      </c>
      <c r="P48" s="5">
        <v>0</v>
      </c>
      <c r="Q48" s="5">
        <v>0</v>
      </c>
      <c r="R48" s="5">
        <v>3232</v>
      </c>
      <c r="S48" s="5">
        <v>0</v>
      </c>
      <c r="T48" s="5">
        <v>300</v>
      </c>
      <c r="U48" s="5">
        <v>0</v>
      </c>
      <c r="V48" s="5">
        <v>735</v>
      </c>
      <c r="W48" s="5">
        <v>0</v>
      </c>
      <c r="X48" s="5">
        <v>0</v>
      </c>
      <c r="Y48" s="5">
        <v>3573</v>
      </c>
      <c r="Z48" s="5">
        <v>18242</v>
      </c>
      <c r="AA48" s="5">
        <v>436</v>
      </c>
      <c r="AB48" s="5">
        <v>484</v>
      </c>
      <c r="AC48" s="5">
        <v>0</v>
      </c>
      <c r="AD48" s="5">
        <v>1331</v>
      </c>
      <c r="AE48" s="5">
        <v>0</v>
      </c>
      <c r="AF48" s="5">
        <v>0</v>
      </c>
    </row>
    <row r="49" spans="1:32" ht="15">
      <c r="A49" s="3" t="s">
        <v>73</v>
      </c>
      <c r="B49" s="4">
        <v>3658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3301</v>
      </c>
      <c r="S49" s="5">
        <v>0</v>
      </c>
      <c r="T49" s="5">
        <v>0</v>
      </c>
      <c r="U49" s="5">
        <v>0</v>
      </c>
      <c r="V49" s="5">
        <v>0</v>
      </c>
      <c r="W49" s="5">
        <v>160</v>
      </c>
      <c r="X49" s="5">
        <v>0</v>
      </c>
      <c r="Y49" s="5">
        <v>0</v>
      </c>
      <c r="Z49" s="5">
        <v>0</v>
      </c>
      <c r="AA49" s="5">
        <v>197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ht="15">
      <c r="A50" s="3" t="s">
        <v>74</v>
      </c>
      <c r="B50" s="4">
        <v>9035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2885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6150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ht="15">
      <c r="A51" s="3" t="s">
        <v>75</v>
      </c>
      <c r="B51" s="4">
        <v>1048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1048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ht="15">
      <c r="A52" s="3" t="s">
        <v>76</v>
      </c>
      <c r="B52" s="4">
        <v>29514</v>
      </c>
      <c r="C52" s="5">
        <v>1440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650</v>
      </c>
      <c r="L52" s="5">
        <v>0</v>
      </c>
      <c r="M52" s="5">
        <v>0</v>
      </c>
      <c r="N52" s="5">
        <v>234</v>
      </c>
      <c r="O52" s="5">
        <v>0</v>
      </c>
      <c r="P52" s="5">
        <v>0</v>
      </c>
      <c r="Q52" s="5">
        <v>2313</v>
      </c>
      <c r="R52" s="5">
        <v>4500</v>
      </c>
      <c r="S52" s="5">
        <v>633</v>
      </c>
      <c r="T52" s="5">
        <v>3318</v>
      </c>
      <c r="U52" s="5">
        <v>0</v>
      </c>
      <c r="V52" s="5">
        <v>84</v>
      </c>
      <c r="W52" s="5">
        <v>6254</v>
      </c>
      <c r="X52" s="5">
        <v>0</v>
      </c>
      <c r="Y52" s="5">
        <v>870</v>
      </c>
      <c r="Z52" s="5">
        <v>6708</v>
      </c>
      <c r="AA52" s="5">
        <v>1910</v>
      </c>
      <c r="AB52" s="5">
        <v>0</v>
      </c>
      <c r="AC52" s="5">
        <v>600</v>
      </c>
      <c r="AD52" s="5">
        <v>0</v>
      </c>
      <c r="AE52" s="5">
        <v>0</v>
      </c>
      <c r="AF52" s="5">
        <v>0</v>
      </c>
    </row>
    <row r="53" spans="1:32" ht="15">
      <c r="A53" s="3" t="s">
        <v>77</v>
      </c>
      <c r="B53" s="4">
        <v>2904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2904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ht="15">
      <c r="A54" s="3" t="s">
        <v>78</v>
      </c>
      <c r="B54" s="4">
        <v>15905</v>
      </c>
      <c r="C54" s="5">
        <v>0</v>
      </c>
      <c r="D54" s="5">
        <v>0</v>
      </c>
      <c r="E54" s="5">
        <v>0</v>
      </c>
      <c r="F54" s="5">
        <v>0</v>
      </c>
      <c r="G54" s="5">
        <v>15905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ht="22.5">
      <c r="A55" s="3" t="s">
        <v>79</v>
      </c>
      <c r="B55" s="4">
        <v>302</v>
      </c>
      <c r="C55" s="5">
        <v>250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52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ht="33">
      <c r="A56" s="3" t="s">
        <v>80</v>
      </c>
      <c r="B56" s="4">
        <v>37500</v>
      </c>
      <c r="C56" s="5">
        <v>0</v>
      </c>
      <c r="D56" s="5">
        <v>0</v>
      </c>
      <c r="E56" s="5">
        <v>0</v>
      </c>
      <c r="F56" s="5">
        <v>37500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s="28" customFormat="1" ht="38.25">
      <c r="A57" s="26" t="s">
        <v>138</v>
      </c>
      <c r="B57" s="29">
        <f>SUM(B58:B68)</f>
        <v>698458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">
      <c r="A58" s="3" t="s">
        <v>81</v>
      </c>
      <c r="B58" s="4">
        <v>28168</v>
      </c>
      <c r="C58" s="5">
        <v>1850</v>
      </c>
      <c r="D58" s="5">
        <v>100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1500</v>
      </c>
      <c r="L58" s="5">
        <v>433</v>
      </c>
      <c r="M58" s="5">
        <v>0</v>
      </c>
      <c r="N58" s="5">
        <v>134</v>
      </c>
      <c r="O58" s="5">
        <v>0</v>
      </c>
      <c r="P58" s="5">
        <v>0</v>
      </c>
      <c r="Q58" s="5">
        <v>0</v>
      </c>
      <c r="R58" s="5">
        <v>3000</v>
      </c>
      <c r="S58" s="5">
        <v>500</v>
      </c>
      <c r="T58" s="5">
        <v>0</v>
      </c>
      <c r="U58" s="5">
        <v>100</v>
      </c>
      <c r="V58" s="5">
        <v>1200</v>
      </c>
      <c r="W58" s="5">
        <v>500</v>
      </c>
      <c r="X58" s="5">
        <v>0</v>
      </c>
      <c r="Y58" s="5">
        <v>4500</v>
      </c>
      <c r="Z58" s="5">
        <v>11300</v>
      </c>
      <c r="AA58" s="5">
        <v>1250</v>
      </c>
      <c r="AB58" s="5">
        <v>116</v>
      </c>
      <c r="AC58" s="5">
        <v>600</v>
      </c>
      <c r="AD58" s="5">
        <v>950</v>
      </c>
      <c r="AE58" s="5">
        <v>135</v>
      </c>
      <c r="AF58" s="5">
        <v>0</v>
      </c>
    </row>
    <row r="59" spans="1:32" ht="15">
      <c r="A59" s="3" t="s">
        <v>82</v>
      </c>
      <c r="B59" s="4">
        <v>89794</v>
      </c>
      <c r="C59" s="5">
        <v>1510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801</v>
      </c>
      <c r="L59" s="5">
        <v>0</v>
      </c>
      <c r="M59" s="5">
        <v>0</v>
      </c>
      <c r="N59" s="5">
        <v>2577</v>
      </c>
      <c r="O59" s="5">
        <v>0</v>
      </c>
      <c r="P59" s="5">
        <v>470</v>
      </c>
      <c r="Q59" s="5">
        <v>330</v>
      </c>
      <c r="R59" s="5">
        <v>11440</v>
      </c>
      <c r="S59" s="5">
        <v>230</v>
      </c>
      <c r="T59" s="5">
        <v>0</v>
      </c>
      <c r="U59" s="5">
        <v>0</v>
      </c>
      <c r="V59" s="5">
        <v>1811</v>
      </c>
      <c r="W59" s="5">
        <v>8200</v>
      </c>
      <c r="X59" s="5">
        <v>0</v>
      </c>
      <c r="Y59" s="5">
        <v>17510</v>
      </c>
      <c r="Z59" s="5">
        <v>36689</v>
      </c>
      <c r="AA59" s="5">
        <v>7597</v>
      </c>
      <c r="AB59" s="5">
        <v>0</v>
      </c>
      <c r="AC59" s="5">
        <v>200</v>
      </c>
      <c r="AD59" s="5">
        <v>429</v>
      </c>
      <c r="AE59" s="5">
        <v>0</v>
      </c>
      <c r="AF59" s="5">
        <v>0</v>
      </c>
    </row>
    <row r="60" spans="1:32" ht="22.5">
      <c r="A60" s="3" t="s">
        <v>83</v>
      </c>
      <c r="B60" s="4">
        <v>82591</v>
      </c>
      <c r="C60" s="5">
        <v>9600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3966</v>
      </c>
      <c r="K60" s="5">
        <v>1400</v>
      </c>
      <c r="L60" s="5">
        <v>0</v>
      </c>
      <c r="M60" s="5">
        <v>450</v>
      </c>
      <c r="N60" s="5">
        <v>5339</v>
      </c>
      <c r="O60" s="5">
        <v>0</v>
      </c>
      <c r="P60" s="5">
        <v>0</v>
      </c>
      <c r="Q60" s="5">
        <v>0</v>
      </c>
      <c r="R60" s="5">
        <v>6314</v>
      </c>
      <c r="S60" s="5">
        <v>300</v>
      </c>
      <c r="T60" s="5">
        <v>4850</v>
      </c>
      <c r="U60" s="5">
        <v>2754</v>
      </c>
      <c r="V60" s="5">
        <v>750</v>
      </c>
      <c r="W60" s="5">
        <v>9850</v>
      </c>
      <c r="X60" s="5">
        <v>240</v>
      </c>
      <c r="Y60" s="5">
        <v>7490</v>
      </c>
      <c r="Z60" s="5">
        <v>11909</v>
      </c>
      <c r="AA60" s="5">
        <v>2945</v>
      </c>
      <c r="AB60" s="5">
        <v>9590</v>
      </c>
      <c r="AC60" s="5">
        <v>3369</v>
      </c>
      <c r="AD60" s="5">
        <v>1475</v>
      </c>
      <c r="AE60" s="5">
        <v>0</v>
      </c>
      <c r="AF60" s="5">
        <v>0</v>
      </c>
    </row>
    <row r="61" spans="1:32" ht="15">
      <c r="A61" s="3" t="s">
        <v>84</v>
      </c>
      <c r="B61" s="4">
        <v>65900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1000</v>
      </c>
      <c r="O61" s="5">
        <v>0</v>
      </c>
      <c r="P61" s="5">
        <v>0</v>
      </c>
      <c r="Q61" s="5">
        <v>0</v>
      </c>
      <c r="R61" s="5">
        <v>14500</v>
      </c>
      <c r="S61" s="5">
        <v>3000</v>
      </c>
      <c r="T61" s="5">
        <v>0</v>
      </c>
      <c r="U61" s="5">
        <v>0</v>
      </c>
      <c r="V61" s="5">
        <v>0</v>
      </c>
      <c r="W61" s="5">
        <v>7500</v>
      </c>
      <c r="X61" s="5">
        <v>0</v>
      </c>
      <c r="Y61" s="5">
        <v>19900</v>
      </c>
      <c r="Z61" s="5">
        <v>20000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ht="15">
      <c r="A62" s="3" t="s">
        <v>85</v>
      </c>
      <c r="B62" s="4">
        <v>39355</v>
      </c>
      <c r="C62" s="5">
        <v>1544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475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3860</v>
      </c>
      <c r="R62" s="5">
        <v>20185</v>
      </c>
      <c r="S62" s="5">
        <v>720</v>
      </c>
      <c r="T62" s="5">
        <v>480</v>
      </c>
      <c r="U62" s="5">
        <v>576</v>
      </c>
      <c r="V62" s="5">
        <v>0</v>
      </c>
      <c r="W62" s="5">
        <v>432</v>
      </c>
      <c r="X62" s="5">
        <v>0</v>
      </c>
      <c r="Y62" s="5">
        <v>1245</v>
      </c>
      <c r="Z62" s="5">
        <v>5624</v>
      </c>
      <c r="AA62" s="5">
        <v>1047</v>
      </c>
      <c r="AB62" s="5">
        <v>576</v>
      </c>
      <c r="AC62" s="5">
        <v>0</v>
      </c>
      <c r="AD62" s="5">
        <v>2383</v>
      </c>
      <c r="AE62" s="5">
        <v>208</v>
      </c>
      <c r="AF62" s="5">
        <v>0</v>
      </c>
    </row>
    <row r="63" spans="1:32" ht="15">
      <c r="A63" s="3" t="s">
        <v>86</v>
      </c>
      <c r="B63" s="4">
        <v>3393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10</v>
      </c>
      <c r="L63" s="5">
        <v>0</v>
      </c>
      <c r="M63" s="5">
        <v>0</v>
      </c>
      <c r="N63" s="5">
        <v>0</v>
      </c>
      <c r="O63" s="5">
        <v>0</v>
      </c>
      <c r="P63" s="5">
        <v>400</v>
      </c>
      <c r="Q63" s="5">
        <v>0</v>
      </c>
      <c r="R63" s="5">
        <v>0</v>
      </c>
      <c r="S63" s="5">
        <v>1000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1200</v>
      </c>
      <c r="Z63" s="5">
        <v>750</v>
      </c>
      <c r="AA63" s="5">
        <v>33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ht="15">
      <c r="A64" s="3" t="s">
        <v>87</v>
      </c>
      <c r="B64" s="4">
        <v>145334</v>
      </c>
      <c r="C64" s="5">
        <v>2590</v>
      </c>
      <c r="D64" s="5">
        <v>50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1349</v>
      </c>
      <c r="L64" s="5">
        <v>61</v>
      </c>
      <c r="M64" s="5">
        <v>50500</v>
      </c>
      <c r="N64" s="5">
        <v>1267</v>
      </c>
      <c r="O64" s="5">
        <v>0</v>
      </c>
      <c r="P64" s="5">
        <v>800</v>
      </c>
      <c r="Q64" s="5">
        <v>10700</v>
      </c>
      <c r="R64" s="5">
        <v>12560</v>
      </c>
      <c r="S64" s="5">
        <v>1000</v>
      </c>
      <c r="T64" s="5">
        <v>0</v>
      </c>
      <c r="U64" s="5">
        <v>0</v>
      </c>
      <c r="V64" s="5">
        <v>540</v>
      </c>
      <c r="W64" s="5">
        <v>5890</v>
      </c>
      <c r="X64" s="5">
        <v>300</v>
      </c>
      <c r="Y64" s="5">
        <v>25250</v>
      </c>
      <c r="Z64" s="5">
        <v>25990</v>
      </c>
      <c r="AA64" s="5">
        <v>3681</v>
      </c>
      <c r="AB64" s="5">
        <v>1825</v>
      </c>
      <c r="AC64" s="5">
        <v>150</v>
      </c>
      <c r="AD64" s="5">
        <v>800</v>
      </c>
      <c r="AE64" s="5">
        <v>31</v>
      </c>
      <c r="AF64" s="5">
        <v>0</v>
      </c>
    </row>
    <row r="65" spans="1:32" ht="15">
      <c r="A65" s="3" t="s">
        <v>88</v>
      </c>
      <c r="B65" s="4">
        <v>38238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260</v>
      </c>
      <c r="R65" s="5">
        <v>750</v>
      </c>
      <c r="S65" s="5">
        <v>100</v>
      </c>
      <c r="T65" s="5">
        <v>0</v>
      </c>
      <c r="U65" s="5">
        <v>0</v>
      </c>
      <c r="V65" s="5">
        <v>0</v>
      </c>
      <c r="W65" s="5">
        <v>30048</v>
      </c>
      <c r="X65" s="5">
        <v>0</v>
      </c>
      <c r="Y65" s="5">
        <v>3510</v>
      </c>
      <c r="Z65" s="5">
        <v>2570</v>
      </c>
      <c r="AA65" s="5">
        <v>1000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ht="15">
      <c r="A66" s="3" t="s">
        <v>89</v>
      </c>
      <c r="B66" s="4">
        <v>1050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600</v>
      </c>
      <c r="Z66" s="5">
        <v>450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ht="15">
      <c r="A67" s="3" t="s">
        <v>90</v>
      </c>
      <c r="B67" s="4">
        <v>131324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600</v>
      </c>
      <c r="X67" s="5">
        <v>1000</v>
      </c>
      <c r="Y67" s="5">
        <v>0</v>
      </c>
      <c r="Z67" s="5">
        <v>128924</v>
      </c>
      <c r="AA67" s="5">
        <v>0</v>
      </c>
      <c r="AB67" s="5">
        <v>200</v>
      </c>
      <c r="AC67" s="5">
        <v>0</v>
      </c>
      <c r="AD67" s="5">
        <v>600</v>
      </c>
      <c r="AE67" s="5">
        <v>0</v>
      </c>
      <c r="AF67" s="5">
        <v>0</v>
      </c>
    </row>
    <row r="68" spans="1:32" ht="15">
      <c r="A68" s="3" t="s">
        <v>91</v>
      </c>
      <c r="B68" s="4">
        <v>73311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26106</v>
      </c>
      <c r="Z68" s="5">
        <v>37605</v>
      </c>
      <c r="AA68" s="5">
        <v>9600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s="28" customFormat="1" ht="25.5">
      <c r="A69" s="26" t="s">
        <v>92</v>
      </c>
      <c r="B69" s="29">
        <v>3860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2910</v>
      </c>
      <c r="W69" s="9">
        <v>0</v>
      </c>
      <c r="X69" s="9">
        <v>0</v>
      </c>
      <c r="Y69" s="9">
        <v>0</v>
      </c>
      <c r="Z69" s="9">
        <v>950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</row>
    <row r="70" spans="1:32" s="28" customFormat="1" ht="25.5">
      <c r="A70" s="26" t="s">
        <v>183</v>
      </c>
      <c r="B70" s="29">
        <f>SUM(B71:B72)</f>
        <v>16643</v>
      </c>
      <c r="C70" s="29">
        <f aca="true" t="shared" si="4" ref="C70:AF70">SUM(C71:C72)</f>
        <v>1450</v>
      </c>
      <c r="D70" s="29">
        <f t="shared" si="4"/>
        <v>300</v>
      </c>
      <c r="E70" s="29">
        <f t="shared" si="4"/>
        <v>0</v>
      </c>
      <c r="F70" s="29">
        <f t="shared" si="4"/>
        <v>0</v>
      </c>
      <c r="G70" s="29">
        <f t="shared" si="4"/>
        <v>0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29">
        <f t="shared" si="4"/>
        <v>0</v>
      </c>
      <c r="M70" s="29">
        <f t="shared" si="4"/>
        <v>0</v>
      </c>
      <c r="N70" s="29">
        <f t="shared" si="4"/>
        <v>0</v>
      </c>
      <c r="O70" s="29">
        <f t="shared" si="4"/>
        <v>0</v>
      </c>
      <c r="P70" s="29">
        <f t="shared" si="4"/>
        <v>500</v>
      </c>
      <c r="Q70" s="29">
        <f t="shared" si="4"/>
        <v>0</v>
      </c>
      <c r="R70" s="29">
        <f t="shared" si="4"/>
        <v>14393</v>
      </c>
      <c r="S70" s="29">
        <f t="shared" si="4"/>
        <v>0</v>
      </c>
      <c r="T70" s="29">
        <f t="shared" si="4"/>
        <v>0</v>
      </c>
      <c r="U70" s="29">
        <f t="shared" si="4"/>
        <v>0</v>
      </c>
      <c r="V70" s="29">
        <f t="shared" si="4"/>
        <v>0</v>
      </c>
      <c r="W70" s="29">
        <f t="shared" si="4"/>
        <v>0</v>
      </c>
      <c r="X70" s="29">
        <f t="shared" si="4"/>
        <v>0</v>
      </c>
      <c r="Y70" s="29">
        <f t="shared" si="4"/>
        <v>0</v>
      </c>
      <c r="Z70" s="29">
        <f t="shared" si="4"/>
        <v>0</v>
      </c>
      <c r="AA70" s="29">
        <f t="shared" si="4"/>
        <v>0</v>
      </c>
      <c r="AB70" s="29">
        <f t="shared" si="4"/>
        <v>0</v>
      </c>
      <c r="AC70" s="29">
        <f t="shared" si="4"/>
        <v>0</v>
      </c>
      <c r="AD70" s="29">
        <f t="shared" si="4"/>
        <v>0</v>
      </c>
      <c r="AE70" s="29">
        <f t="shared" si="4"/>
        <v>0</v>
      </c>
      <c r="AF70" s="29">
        <f t="shared" si="4"/>
        <v>0</v>
      </c>
    </row>
    <row r="71" spans="1:32" ht="22.5">
      <c r="A71" s="3" t="s">
        <v>93</v>
      </c>
      <c r="B71" s="4">
        <v>14348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14348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ht="22.5">
      <c r="A72" s="3" t="s">
        <v>94</v>
      </c>
      <c r="B72" s="4">
        <v>2295</v>
      </c>
      <c r="C72" s="5">
        <v>1450</v>
      </c>
      <c r="D72" s="5">
        <v>300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500</v>
      </c>
      <c r="Q72" s="5">
        <v>0</v>
      </c>
      <c r="R72" s="5">
        <v>45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s="28" customFormat="1" ht="25.5">
      <c r="A73" s="30" t="s">
        <v>139</v>
      </c>
      <c r="B73" s="29">
        <f>SUM(B74:B78)</f>
        <v>1087293</v>
      </c>
      <c r="C73" s="29">
        <f aca="true" t="shared" si="5" ref="C73:AF73">SUM(C74:C78)</f>
        <v>300</v>
      </c>
      <c r="D73" s="29">
        <f t="shared" si="5"/>
        <v>0</v>
      </c>
      <c r="E73" s="29">
        <f t="shared" si="5"/>
        <v>0</v>
      </c>
      <c r="F73" s="29">
        <f t="shared" si="5"/>
        <v>0</v>
      </c>
      <c r="G73" s="29">
        <f t="shared" si="5"/>
        <v>0</v>
      </c>
      <c r="H73" s="29">
        <f t="shared" si="5"/>
        <v>0</v>
      </c>
      <c r="I73" s="29">
        <f t="shared" si="5"/>
        <v>0</v>
      </c>
      <c r="J73" s="29">
        <f t="shared" si="5"/>
        <v>0</v>
      </c>
      <c r="K73" s="29">
        <f t="shared" si="5"/>
        <v>19860</v>
      </c>
      <c r="L73" s="29">
        <f t="shared" si="5"/>
        <v>0</v>
      </c>
      <c r="M73" s="29">
        <f t="shared" si="5"/>
        <v>0</v>
      </c>
      <c r="N73" s="29">
        <f t="shared" si="5"/>
        <v>0</v>
      </c>
      <c r="O73" s="29">
        <f t="shared" si="5"/>
        <v>2252</v>
      </c>
      <c r="P73" s="29">
        <f t="shared" si="5"/>
        <v>0</v>
      </c>
      <c r="Q73" s="29">
        <f t="shared" si="5"/>
        <v>0</v>
      </c>
      <c r="R73" s="29">
        <f t="shared" si="5"/>
        <v>929659</v>
      </c>
      <c r="S73" s="29">
        <f t="shared" si="5"/>
        <v>3100</v>
      </c>
      <c r="T73" s="29">
        <f t="shared" si="5"/>
        <v>41515</v>
      </c>
      <c r="U73" s="29">
        <f t="shared" si="5"/>
        <v>15000</v>
      </c>
      <c r="V73" s="29">
        <f t="shared" si="5"/>
        <v>0</v>
      </c>
      <c r="W73" s="29">
        <f t="shared" si="5"/>
        <v>0</v>
      </c>
      <c r="X73" s="29">
        <f t="shared" si="5"/>
        <v>0</v>
      </c>
      <c r="Y73" s="29">
        <f t="shared" si="5"/>
        <v>0</v>
      </c>
      <c r="Z73" s="29">
        <f t="shared" si="5"/>
        <v>60556</v>
      </c>
      <c r="AA73" s="29">
        <f t="shared" si="5"/>
        <v>8800</v>
      </c>
      <c r="AB73" s="29">
        <f t="shared" si="5"/>
        <v>4251</v>
      </c>
      <c r="AC73" s="29">
        <f t="shared" si="5"/>
        <v>2000</v>
      </c>
      <c r="AD73" s="29">
        <f t="shared" si="5"/>
        <v>0</v>
      </c>
      <c r="AE73" s="29">
        <f t="shared" si="5"/>
        <v>0</v>
      </c>
      <c r="AF73" s="29">
        <f t="shared" si="5"/>
        <v>0</v>
      </c>
    </row>
    <row r="74" spans="1:32" ht="22.5">
      <c r="A74" s="3" t="s">
        <v>95</v>
      </c>
      <c r="B74" s="4">
        <v>926809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926809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ht="33">
      <c r="A75" s="3" t="s">
        <v>96</v>
      </c>
      <c r="B75" s="4">
        <v>26600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15000</v>
      </c>
      <c r="V75" s="5">
        <v>0</v>
      </c>
      <c r="W75" s="5">
        <v>0</v>
      </c>
      <c r="X75" s="5">
        <v>0</v>
      </c>
      <c r="Y75" s="5">
        <v>0</v>
      </c>
      <c r="Z75" s="5">
        <v>9600</v>
      </c>
      <c r="AA75" s="5">
        <v>0</v>
      </c>
      <c r="AB75" s="5">
        <v>0</v>
      </c>
      <c r="AC75" s="5">
        <v>2000</v>
      </c>
      <c r="AD75" s="5">
        <v>0</v>
      </c>
      <c r="AE75" s="5">
        <v>0</v>
      </c>
      <c r="AF75" s="5">
        <v>0</v>
      </c>
    </row>
    <row r="76" spans="1:32" ht="22.5">
      <c r="A76" s="3" t="s">
        <v>97</v>
      </c>
      <c r="B76" s="4">
        <v>111772</v>
      </c>
      <c r="C76" s="5">
        <v>300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2850</v>
      </c>
      <c r="S76" s="5">
        <v>3100</v>
      </c>
      <c r="T76" s="5">
        <v>41515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50956</v>
      </c>
      <c r="AA76" s="5">
        <v>8800</v>
      </c>
      <c r="AB76" s="5">
        <v>4251</v>
      </c>
      <c r="AC76" s="5">
        <v>0</v>
      </c>
      <c r="AD76" s="5">
        <v>0</v>
      </c>
      <c r="AE76" s="5">
        <v>0</v>
      </c>
      <c r="AF76" s="5">
        <v>0</v>
      </c>
    </row>
    <row r="77" spans="1:32" ht="22.5">
      <c r="A77" s="3" t="s">
        <v>98</v>
      </c>
      <c r="B77" s="4">
        <v>2500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2500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ht="43.5">
      <c r="A78" s="3" t="s">
        <v>99</v>
      </c>
      <c r="B78" s="4">
        <v>19612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17360</v>
      </c>
      <c r="L78" s="5">
        <v>0</v>
      </c>
      <c r="M78" s="5">
        <v>0</v>
      </c>
      <c r="N78" s="5">
        <v>0</v>
      </c>
      <c r="O78" s="5">
        <v>2252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s="28" customFormat="1" ht="12.75">
      <c r="A79" s="26" t="s">
        <v>185</v>
      </c>
      <c r="B79" s="29">
        <v>15000</v>
      </c>
      <c r="C79" s="9">
        <v>0</v>
      </c>
      <c r="D79" s="9">
        <v>0</v>
      </c>
      <c r="E79" s="9">
        <v>0</v>
      </c>
      <c r="F79" s="9">
        <v>15000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</row>
    <row r="80" spans="1:32" s="28" customFormat="1" ht="12.75">
      <c r="A80" s="26" t="s">
        <v>184</v>
      </c>
      <c r="B80" s="29">
        <f>SUM(B81:B83)</f>
        <v>36259</v>
      </c>
      <c r="C80" s="29">
        <f aca="true" t="shared" si="6" ref="C80:AF80">SUM(C81:C83)</f>
        <v>0</v>
      </c>
      <c r="D80" s="29">
        <f t="shared" si="6"/>
        <v>0</v>
      </c>
      <c r="E80" s="29">
        <f t="shared" si="6"/>
        <v>0</v>
      </c>
      <c r="F80" s="29">
        <f t="shared" si="6"/>
        <v>0</v>
      </c>
      <c r="G80" s="29">
        <f t="shared" si="6"/>
        <v>0</v>
      </c>
      <c r="H80" s="29">
        <f t="shared" si="6"/>
        <v>0</v>
      </c>
      <c r="I80" s="29">
        <f t="shared" si="6"/>
        <v>0</v>
      </c>
      <c r="J80" s="29">
        <f t="shared" si="6"/>
        <v>0</v>
      </c>
      <c r="K80" s="29">
        <f t="shared" si="6"/>
        <v>0</v>
      </c>
      <c r="L80" s="29">
        <f t="shared" si="6"/>
        <v>800</v>
      </c>
      <c r="M80" s="29">
        <f t="shared" si="6"/>
        <v>0</v>
      </c>
      <c r="N80" s="29">
        <f t="shared" si="6"/>
        <v>0</v>
      </c>
      <c r="O80" s="29">
        <f t="shared" si="6"/>
        <v>0</v>
      </c>
      <c r="P80" s="29">
        <f t="shared" si="6"/>
        <v>35459</v>
      </c>
      <c r="Q80" s="29">
        <f t="shared" si="6"/>
        <v>0</v>
      </c>
      <c r="R80" s="29">
        <f t="shared" si="6"/>
        <v>0</v>
      </c>
      <c r="S80" s="29">
        <f t="shared" si="6"/>
        <v>0</v>
      </c>
      <c r="T80" s="29">
        <f t="shared" si="6"/>
        <v>0</v>
      </c>
      <c r="U80" s="29">
        <f t="shared" si="6"/>
        <v>0</v>
      </c>
      <c r="V80" s="29">
        <f t="shared" si="6"/>
        <v>0</v>
      </c>
      <c r="W80" s="29">
        <f t="shared" si="6"/>
        <v>0</v>
      </c>
      <c r="X80" s="29">
        <f t="shared" si="6"/>
        <v>0</v>
      </c>
      <c r="Y80" s="29">
        <f t="shared" si="6"/>
        <v>0</v>
      </c>
      <c r="Z80" s="29">
        <f t="shared" si="6"/>
        <v>0</v>
      </c>
      <c r="AA80" s="29">
        <f t="shared" si="6"/>
        <v>0</v>
      </c>
      <c r="AB80" s="29">
        <f t="shared" si="6"/>
        <v>0</v>
      </c>
      <c r="AC80" s="29">
        <f t="shared" si="6"/>
        <v>0</v>
      </c>
      <c r="AD80" s="29">
        <f t="shared" si="6"/>
        <v>0</v>
      </c>
      <c r="AE80" s="29">
        <f t="shared" si="6"/>
        <v>0</v>
      </c>
      <c r="AF80" s="29">
        <f t="shared" si="6"/>
        <v>0</v>
      </c>
    </row>
    <row r="81" spans="1:32" ht="15">
      <c r="A81" s="3" t="s">
        <v>100</v>
      </c>
      <c r="B81" s="4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ht="22.5">
      <c r="A82" s="3" t="s">
        <v>101</v>
      </c>
      <c r="B82" s="4">
        <v>800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800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ht="15">
      <c r="A83" s="3" t="s">
        <v>102</v>
      </c>
      <c r="B83" s="4">
        <v>35459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35459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s="28" customFormat="1" ht="25.5">
      <c r="A84" s="30" t="s">
        <v>140</v>
      </c>
      <c r="B84" s="29">
        <f>SUM(B85:B93)</f>
        <v>1877507</v>
      </c>
      <c r="C84" s="29">
        <f aca="true" t="shared" si="7" ref="C84:AF84">SUM(C85:C93)</f>
        <v>3570</v>
      </c>
      <c r="D84" s="29">
        <f t="shared" si="7"/>
        <v>1006</v>
      </c>
      <c r="E84" s="29">
        <f t="shared" si="7"/>
        <v>0</v>
      </c>
      <c r="F84" s="29">
        <f t="shared" si="7"/>
        <v>0</v>
      </c>
      <c r="G84" s="29">
        <f t="shared" si="7"/>
        <v>0</v>
      </c>
      <c r="H84" s="29">
        <f t="shared" si="7"/>
        <v>0</v>
      </c>
      <c r="I84" s="29">
        <f t="shared" si="7"/>
        <v>0</v>
      </c>
      <c r="J84" s="29">
        <f t="shared" si="7"/>
        <v>0</v>
      </c>
      <c r="K84" s="29">
        <f t="shared" si="7"/>
        <v>17794</v>
      </c>
      <c r="L84" s="29">
        <f t="shared" si="7"/>
        <v>1006</v>
      </c>
      <c r="M84" s="29">
        <f t="shared" si="7"/>
        <v>1301252</v>
      </c>
      <c r="N84" s="29">
        <f t="shared" si="7"/>
        <v>23259</v>
      </c>
      <c r="O84" s="29">
        <f t="shared" si="7"/>
        <v>0</v>
      </c>
      <c r="P84" s="29">
        <f t="shared" si="7"/>
        <v>12100</v>
      </c>
      <c r="Q84" s="29">
        <f t="shared" si="7"/>
        <v>94111</v>
      </c>
      <c r="R84" s="29">
        <f t="shared" si="7"/>
        <v>249935</v>
      </c>
      <c r="S84" s="29">
        <f t="shared" si="7"/>
        <v>0</v>
      </c>
      <c r="T84" s="29">
        <f t="shared" si="7"/>
        <v>0</v>
      </c>
      <c r="U84" s="29">
        <f t="shared" si="7"/>
        <v>3000</v>
      </c>
      <c r="V84" s="29">
        <f t="shared" si="7"/>
        <v>15541</v>
      </c>
      <c r="W84" s="29">
        <f t="shared" si="7"/>
        <v>2000</v>
      </c>
      <c r="X84" s="29">
        <f t="shared" si="7"/>
        <v>0</v>
      </c>
      <c r="Y84" s="29">
        <f t="shared" si="7"/>
        <v>72111</v>
      </c>
      <c r="Z84" s="29">
        <f t="shared" si="7"/>
        <v>63666</v>
      </c>
      <c r="AA84" s="29">
        <f t="shared" si="7"/>
        <v>12285</v>
      </c>
      <c r="AB84" s="29">
        <f t="shared" si="7"/>
        <v>2714</v>
      </c>
      <c r="AC84" s="29">
        <f t="shared" si="7"/>
        <v>0</v>
      </c>
      <c r="AD84" s="29">
        <f t="shared" si="7"/>
        <v>997</v>
      </c>
      <c r="AE84" s="29">
        <f t="shared" si="7"/>
        <v>1160</v>
      </c>
      <c r="AF84" s="29">
        <f t="shared" si="7"/>
        <v>0</v>
      </c>
    </row>
    <row r="85" spans="1:32" ht="15">
      <c r="A85" s="3" t="s">
        <v>103</v>
      </c>
      <c r="B85" s="4">
        <v>2300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2300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ht="15">
      <c r="A86" s="3" t="s">
        <v>104</v>
      </c>
      <c r="B86" s="4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ht="15">
      <c r="A87" s="3" t="s">
        <v>105</v>
      </c>
      <c r="B87" s="4">
        <v>62078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55000</v>
      </c>
      <c r="R87" s="5">
        <v>7078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ht="15">
      <c r="A88" s="3" t="s">
        <v>106</v>
      </c>
      <c r="B88" s="4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ht="15">
      <c r="A89" s="3" t="s">
        <v>107</v>
      </c>
      <c r="B89" s="4">
        <v>34690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13000</v>
      </c>
      <c r="W89" s="5">
        <v>0</v>
      </c>
      <c r="X89" s="5">
        <v>0</v>
      </c>
      <c r="Y89" s="5">
        <v>0</v>
      </c>
      <c r="Z89" s="5">
        <v>21690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ht="15">
      <c r="A90" s="3" t="s">
        <v>108</v>
      </c>
      <c r="B90" s="4">
        <v>70949</v>
      </c>
      <c r="C90" s="5">
        <v>3570</v>
      </c>
      <c r="D90" s="5">
        <v>1006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1006</v>
      </c>
      <c r="M90" s="5">
        <v>0</v>
      </c>
      <c r="N90" s="5">
        <v>1260</v>
      </c>
      <c r="O90" s="5">
        <v>0</v>
      </c>
      <c r="P90" s="5">
        <v>1000</v>
      </c>
      <c r="Q90" s="5">
        <v>0</v>
      </c>
      <c r="R90" s="5">
        <v>8000</v>
      </c>
      <c r="S90" s="5">
        <v>0</v>
      </c>
      <c r="T90" s="5">
        <v>0</v>
      </c>
      <c r="U90" s="5">
        <v>0</v>
      </c>
      <c r="V90" s="5">
        <v>2541</v>
      </c>
      <c r="W90" s="5">
        <v>0</v>
      </c>
      <c r="X90" s="5">
        <v>0</v>
      </c>
      <c r="Y90" s="5">
        <v>6900</v>
      </c>
      <c r="Z90" s="5">
        <v>38895</v>
      </c>
      <c r="AA90" s="5">
        <v>1900</v>
      </c>
      <c r="AB90" s="5">
        <v>2714</v>
      </c>
      <c r="AC90" s="5">
        <v>0</v>
      </c>
      <c r="AD90" s="5">
        <v>997</v>
      </c>
      <c r="AE90" s="5">
        <v>1160</v>
      </c>
      <c r="AF90" s="5">
        <v>0</v>
      </c>
    </row>
    <row r="91" spans="1:32" ht="22.5">
      <c r="A91" s="3" t="s">
        <v>109</v>
      </c>
      <c r="B91" s="4">
        <v>97926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17794</v>
      </c>
      <c r="L91" s="5">
        <v>0</v>
      </c>
      <c r="M91" s="5">
        <v>0</v>
      </c>
      <c r="N91" s="5">
        <v>21999</v>
      </c>
      <c r="O91" s="5">
        <v>0</v>
      </c>
      <c r="P91" s="5">
        <v>8800</v>
      </c>
      <c r="Q91" s="5">
        <v>0</v>
      </c>
      <c r="R91" s="5">
        <v>10156</v>
      </c>
      <c r="S91" s="5">
        <v>0</v>
      </c>
      <c r="T91" s="5">
        <v>0</v>
      </c>
      <c r="U91" s="5">
        <v>3000</v>
      </c>
      <c r="V91" s="5">
        <v>0</v>
      </c>
      <c r="W91" s="5">
        <v>2000</v>
      </c>
      <c r="X91" s="5">
        <v>0</v>
      </c>
      <c r="Y91" s="5">
        <v>20711</v>
      </c>
      <c r="Z91" s="5">
        <v>3081</v>
      </c>
      <c r="AA91" s="5">
        <v>10385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ht="22.5">
      <c r="A92" s="3" t="s">
        <v>110</v>
      </c>
      <c r="B92" s="4">
        <v>1218747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1059235</v>
      </c>
      <c r="N92" s="5">
        <v>0</v>
      </c>
      <c r="O92" s="5">
        <v>0</v>
      </c>
      <c r="P92" s="5">
        <v>0</v>
      </c>
      <c r="Q92" s="5">
        <v>39111</v>
      </c>
      <c r="R92" s="5">
        <v>120401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ht="15">
      <c r="A93" s="3" t="s">
        <v>111</v>
      </c>
      <c r="B93" s="4">
        <v>390817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242017</v>
      </c>
      <c r="N93" s="5">
        <v>0</v>
      </c>
      <c r="O93" s="5">
        <v>0</v>
      </c>
      <c r="P93" s="5">
        <v>0</v>
      </c>
      <c r="Q93" s="5">
        <v>0</v>
      </c>
      <c r="R93" s="5">
        <v>104300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44500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s="28" customFormat="1" ht="12.75">
      <c r="A94" s="26" t="s">
        <v>180</v>
      </c>
      <c r="B94" s="29">
        <f>SUM(B95:B100)</f>
        <v>61682</v>
      </c>
      <c r="C94" s="29">
        <f aca="true" t="shared" si="8" ref="C94:AF94">SUM(C95:C100)</f>
        <v>0</v>
      </c>
      <c r="D94" s="29">
        <f t="shared" si="8"/>
        <v>0</v>
      </c>
      <c r="E94" s="29">
        <f t="shared" si="8"/>
        <v>0</v>
      </c>
      <c r="F94" s="29">
        <f t="shared" si="8"/>
        <v>0</v>
      </c>
      <c r="G94" s="29">
        <f t="shared" si="8"/>
        <v>0</v>
      </c>
      <c r="H94" s="29">
        <f t="shared" si="8"/>
        <v>0</v>
      </c>
      <c r="I94" s="29">
        <f t="shared" si="8"/>
        <v>0</v>
      </c>
      <c r="J94" s="29">
        <f t="shared" si="8"/>
        <v>0</v>
      </c>
      <c r="K94" s="29">
        <f t="shared" si="8"/>
        <v>0</v>
      </c>
      <c r="L94" s="29">
        <f t="shared" si="8"/>
        <v>0</v>
      </c>
      <c r="M94" s="29">
        <f t="shared" si="8"/>
        <v>0</v>
      </c>
      <c r="N94" s="29">
        <f t="shared" si="8"/>
        <v>0</v>
      </c>
      <c r="O94" s="29">
        <f t="shared" si="8"/>
        <v>0</v>
      </c>
      <c r="P94" s="29">
        <f t="shared" si="8"/>
        <v>0</v>
      </c>
      <c r="Q94" s="29">
        <f t="shared" si="8"/>
        <v>0</v>
      </c>
      <c r="R94" s="29">
        <f t="shared" si="8"/>
        <v>0</v>
      </c>
      <c r="S94" s="29">
        <f t="shared" si="8"/>
        <v>0</v>
      </c>
      <c r="T94" s="29">
        <f t="shared" si="8"/>
        <v>0</v>
      </c>
      <c r="U94" s="29">
        <f t="shared" si="8"/>
        <v>0</v>
      </c>
      <c r="V94" s="29">
        <f t="shared" si="8"/>
        <v>0</v>
      </c>
      <c r="W94" s="29">
        <f t="shared" si="8"/>
        <v>0</v>
      </c>
      <c r="X94" s="29">
        <f t="shared" si="8"/>
        <v>0</v>
      </c>
      <c r="Y94" s="29">
        <f t="shared" si="8"/>
        <v>0</v>
      </c>
      <c r="Z94" s="29">
        <f t="shared" si="8"/>
        <v>0</v>
      </c>
      <c r="AA94" s="29">
        <f t="shared" si="8"/>
        <v>0</v>
      </c>
      <c r="AB94" s="29">
        <f t="shared" si="8"/>
        <v>0</v>
      </c>
      <c r="AC94" s="29">
        <f t="shared" si="8"/>
        <v>0</v>
      </c>
      <c r="AD94" s="29">
        <f t="shared" si="8"/>
        <v>61682</v>
      </c>
      <c r="AE94" s="29">
        <f t="shared" si="8"/>
        <v>0</v>
      </c>
      <c r="AF94" s="29">
        <f t="shared" si="8"/>
        <v>0</v>
      </c>
    </row>
    <row r="95" spans="1:32" ht="15">
      <c r="A95" s="3" t="s">
        <v>112</v>
      </c>
      <c r="B95" s="4">
        <v>9698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9698</v>
      </c>
      <c r="AE95" s="5">
        <v>0</v>
      </c>
      <c r="AF95" s="5">
        <v>0</v>
      </c>
    </row>
    <row r="96" spans="1:32" ht="15">
      <c r="A96" s="3" t="s">
        <v>113</v>
      </c>
      <c r="B96" s="4">
        <v>4000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4000</v>
      </c>
      <c r="AE96" s="5">
        <v>0</v>
      </c>
      <c r="AF96" s="5">
        <v>0</v>
      </c>
    </row>
    <row r="97" spans="1:32" ht="22.5">
      <c r="A97" s="3" t="s">
        <v>114</v>
      </c>
      <c r="B97" s="4">
        <v>12720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12720</v>
      </c>
      <c r="AE97" s="5">
        <v>0</v>
      </c>
      <c r="AF97" s="5">
        <v>0</v>
      </c>
    </row>
    <row r="98" spans="1:32" ht="15">
      <c r="A98" s="3" t="s">
        <v>115</v>
      </c>
      <c r="B98" s="4">
        <v>1600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1600</v>
      </c>
      <c r="AE98" s="5">
        <v>0</v>
      </c>
      <c r="AF98" s="5">
        <v>0</v>
      </c>
    </row>
    <row r="99" spans="1:32" ht="22.5">
      <c r="A99" s="3" t="s">
        <v>116</v>
      </c>
      <c r="B99" s="4">
        <v>10464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10464</v>
      </c>
      <c r="AE99" s="5">
        <v>0</v>
      </c>
      <c r="AF99" s="5">
        <v>0</v>
      </c>
    </row>
    <row r="100" spans="1:32" ht="15">
      <c r="A100" s="3" t="s">
        <v>117</v>
      </c>
      <c r="B100" s="4">
        <v>23200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23200</v>
      </c>
      <c r="AE100" s="5">
        <v>0</v>
      </c>
      <c r="AF100" s="5">
        <v>0</v>
      </c>
    </row>
    <row r="101" spans="1:32" s="28" customFormat="1" ht="12.75">
      <c r="A101" s="26" t="s">
        <v>181</v>
      </c>
      <c r="B101" s="29">
        <f>SUM(B102:B104)</f>
        <v>15000</v>
      </c>
      <c r="C101" s="29">
        <f aca="true" t="shared" si="9" ref="C101:AF101">SUM(C102:C104)</f>
        <v>0</v>
      </c>
      <c r="D101" s="29">
        <f t="shared" si="9"/>
        <v>0</v>
      </c>
      <c r="E101" s="29">
        <f t="shared" si="9"/>
        <v>0</v>
      </c>
      <c r="F101" s="29">
        <f t="shared" si="9"/>
        <v>0</v>
      </c>
      <c r="G101" s="29">
        <f t="shared" si="9"/>
        <v>0</v>
      </c>
      <c r="H101" s="29">
        <f t="shared" si="9"/>
        <v>0</v>
      </c>
      <c r="I101" s="29">
        <f t="shared" si="9"/>
        <v>0</v>
      </c>
      <c r="J101" s="29">
        <f t="shared" si="9"/>
        <v>0</v>
      </c>
      <c r="K101" s="29">
        <f t="shared" si="9"/>
        <v>0</v>
      </c>
      <c r="L101" s="29">
        <f t="shared" si="9"/>
        <v>0</v>
      </c>
      <c r="M101" s="29">
        <f t="shared" si="9"/>
        <v>0</v>
      </c>
      <c r="N101" s="29">
        <f t="shared" si="9"/>
        <v>0</v>
      </c>
      <c r="O101" s="29">
        <f t="shared" si="9"/>
        <v>0</v>
      </c>
      <c r="P101" s="29">
        <f t="shared" si="9"/>
        <v>0</v>
      </c>
      <c r="Q101" s="29">
        <f t="shared" si="9"/>
        <v>0</v>
      </c>
      <c r="R101" s="29">
        <f t="shared" si="9"/>
        <v>0</v>
      </c>
      <c r="S101" s="29">
        <f t="shared" si="9"/>
        <v>0</v>
      </c>
      <c r="T101" s="29">
        <f t="shared" si="9"/>
        <v>0</v>
      </c>
      <c r="U101" s="29">
        <f t="shared" si="9"/>
        <v>0</v>
      </c>
      <c r="V101" s="29">
        <f t="shared" si="9"/>
        <v>0</v>
      </c>
      <c r="W101" s="29">
        <f t="shared" si="9"/>
        <v>0</v>
      </c>
      <c r="X101" s="29">
        <f t="shared" si="9"/>
        <v>0</v>
      </c>
      <c r="Y101" s="29">
        <f t="shared" si="9"/>
        <v>0</v>
      </c>
      <c r="Z101" s="29">
        <f t="shared" si="9"/>
        <v>0</v>
      </c>
      <c r="AA101" s="29">
        <f t="shared" si="9"/>
        <v>0</v>
      </c>
      <c r="AB101" s="29">
        <f t="shared" si="9"/>
        <v>0</v>
      </c>
      <c r="AC101" s="29">
        <f t="shared" si="9"/>
        <v>0</v>
      </c>
      <c r="AD101" s="29">
        <f t="shared" si="9"/>
        <v>15000</v>
      </c>
      <c r="AE101" s="29">
        <f t="shared" si="9"/>
        <v>0</v>
      </c>
      <c r="AF101" s="29">
        <f t="shared" si="9"/>
        <v>0</v>
      </c>
    </row>
    <row r="102" spans="1:32" ht="15">
      <c r="A102" s="3" t="s">
        <v>118</v>
      </c>
      <c r="B102" s="4">
        <v>3536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3536</v>
      </c>
      <c r="AE102" s="5">
        <v>0</v>
      </c>
      <c r="AF102" s="5">
        <v>0</v>
      </c>
    </row>
    <row r="103" spans="1:32" ht="15">
      <c r="A103" s="3" t="s">
        <v>119</v>
      </c>
      <c r="B103" s="4">
        <v>964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964</v>
      </c>
      <c r="AE103" s="5">
        <v>0</v>
      </c>
      <c r="AF103" s="5">
        <v>0</v>
      </c>
    </row>
    <row r="104" spans="1:32" ht="15">
      <c r="A104" s="3" t="s">
        <v>120</v>
      </c>
      <c r="B104" s="4">
        <v>10500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10500</v>
      </c>
      <c r="AE104" s="5">
        <v>0</v>
      </c>
      <c r="AF104" s="5">
        <v>0</v>
      </c>
    </row>
    <row r="105" spans="1:32" s="28" customFormat="1" ht="25.5">
      <c r="A105" s="26" t="s">
        <v>141</v>
      </c>
      <c r="B105" s="29">
        <f>SUM(B106:B110)</f>
        <v>285729</v>
      </c>
      <c r="C105" s="29">
        <f aca="true" t="shared" si="10" ref="C105:AF105">SUM(C106:C110)</f>
        <v>1560</v>
      </c>
      <c r="D105" s="29">
        <f t="shared" si="10"/>
        <v>0</v>
      </c>
      <c r="E105" s="29">
        <f t="shared" si="10"/>
        <v>0</v>
      </c>
      <c r="F105" s="29">
        <f t="shared" si="10"/>
        <v>0</v>
      </c>
      <c r="G105" s="29">
        <f t="shared" si="10"/>
        <v>0</v>
      </c>
      <c r="H105" s="29">
        <f t="shared" si="10"/>
        <v>0</v>
      </c>
      <c r="I105" s="29">
        <f t="shared" si="10"/>
        <v>0</v>
      </c>
      <c r="J105" s="29">
        <f t="shared" si="10"/>
        <v>0</v>
      </c>
      <c r="K105" s="29">
        <f t="shared" si="10"/>
        <v>0</v>
      </c>
      <c r="L105" s="29">
        <f t="shared" si="10"/>
        <v>0</v>
      </c>
      <c r="M105" s="29">
        <f t="shared" si="10"/>
        <v>0</v>
      </c>
      <c r="N105" s="29">
        <f t="shared" si="10"/>
        <v>0</v>
      </c>
      <c r="O105" s="29">
        <f t="shared" si="10"/>
        <v>0</v>
      </c>
      <c r="P105" s="29">
        <f t="shared" si="10"/>
        <v>0</v>
      </c>
      <c r="Q105" s="29">
        <f t="shared" si="10"/>
        <v>0</v>
      </c>
      <c r="R105" s="29">
        <f t="shared" si="10"/>
        <v>0</v>
      </c>
      <c r="S105" s="29">
        <f t="shared" si="10"/>
        <v>0</v>
      </c>
      <c r="T105" s="29">
        <f t="shared" si="10"/>
        <v>0</v>
      </c>
      <c r="U105" s="29">
        <f t="shared" si="10"/>
        <v>4270</v>
      </c>
      <c r="V105" s="29">
        <f t="shared" si="10"/>
        <v>0</v>
      </c>
      <c r="W105" s="29">
        <f t="shared" si="10"/>
        <v>0</v>
      </c>
      <c r="X105" s="29">
        <f t="shared" si="10"/>
        <v>0</v>
      </c>
      <c r="Y105" s="29">
        <f t="shared" si="10"/>
        <v>0</v>
      </c>
      <c r="Z105" s="29">
        <f t="shared" si="10"/>
        <v>6000</v>
      </c>
      <c r="AA105" s="29">
        <f t="shared" si="10"/>
        <v>0</v>
      </c>
      <c r="AB105" s="29">
        <f t="shared" si="10"/>
        <v>20967</v>
      </c>
      <c r="AC105" s="29">
        <f t="shared" si="10"/>
        <v>0</v>
      </c>
      <c r="AD105" s="29">
        <f t="shared" si="10"/>
        <v>252932</v>
      </c>
      <c r="AE105" s="29">
        <f t="shared" si="10"/>
        <v>0</v>
      </c>
      <c r="AF105" s="29">
        <f t="shared" si="10"/>
        <v>0</v>
      </c>
    </row>
    <row r="106" spans="1:32" ht="33">
      <c r="A106" s="3" t="s">
        <v>121</v>
      </c>
      <c r="B106" s="4">
        <v>36750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36750</v>
      </c>
      <c r="AE106" s="5">
        <v>0</v>
      </c>
      <c r="AF106" s="5">
        <v>0</v>
      </c>
    </row>
    <row r="107" spans="1:32" ht="33">
      <c r="A107" s="3" t="s">
        <v>122</v>
      </c>
      <c r="B107" s="4">
        <v>28286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28286</v>
      </c>
      <c r="AE107" s="5">
        <v>0</v>
      </c>
      <c r="AF107" s="5">
        <v>0</v>
      </c>
    </row>
    <row r="108" spans="1:32" ht="22.5">
      <c r="A108" s="3" t="s">
        <v>123</v>
      </c>
      <c r="B108" s="4">
        <v>4000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4000</v>
      </c>
      <c r="AC108" s="5">
        <v>0</v>
      </c>
      <c r="AD108" s="5">
        <v>0</v>
      </c>
      <c r="AE108" s="5">
        <v>0</v>
      </c>
      <c r="AF108" s="5">
        <v>0</v>
      </c>
    </row>
    <row r="109" spans="1:32" ht="15">
      <c r="A109" s="3" t="s">
        <v>124</v>
      </c>
      <c r="B109" s="4">
        <v>22797</v>
      </c>
      <c r="C109" s="5">
        <v>1560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4270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16967</v>
      </c>
      <c r="AC109" s="5">
        <v>0</v>
      </c>
      <c r="AD109" s="5">
        <v>0</v>
      </c>
      <c r="AE109" s="5">
        <v>0</v>
      </c>
      <c r="AF109" s="5">
        <v>0</v>
      </c>
    </row>
    <row r="110" spans="1:32" ht="15">
      <c r="A110" s="3" t="s">
        <v>125</v>
      </c>
      <c r="B110" s="4">
        <v>193896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6000</v>
      </c>
      <c r="AA110" s="5">
        <v>0</v>
      </c>
      <c r="AB110" s="5">
        <v>0</v>
      </c>
      <c r="AC110" s="5">
        <v>0</v>
      </c>
      <c r="AD110" s="5">
        <v>187896</v>
      </c>
      <c r="AE110" s="5">
        <v>0</v>
      </c>
      <c r="AF110" s="5">
        <v>0</v>
      </c>
    </row>
    <row r="111" spans="1:32" s="28" customFormat="1" ht="25.5">
      <c r="A111" s="31" t="s">
        <v>150</v>
      </c>
      <c r="B111" s="29">
        <f>SUM(B112:B115)</f>
        <v>1177808</v>
      </c>
      <c r="C111" s="29">
        <f aca="true" t="shared" si="11" ref="C111:AF111">SUM(C112:C115)</f>
        <v>0</v>
      </c>
      <c r="D111" s="29">
        <f t="shared" si="11"/>
        <v>0</v>
      </c>
      <c r="E111" s="29">
        <f t="shared" si="11"/>
        <v>0</v>
      </c>
      <c r="F111" s="29">
        <f t="shared" si="11"/>
        <v>0</v>
      </c>
      <c r="G111" s="29">
        <f t="shared" si="11"/>
        <v>0</v>
      </c>
      <c r="H111" s="29">
        <f t="shared" si="11"/>
        <v>367084</v>
      </c>
      <c r="I111" s="29">
        <f t="shared" si="11"/>
        <v>268651</v>
      </c>
      <c r="J111" s="29">
        <f t="shared" si="11"/>
        <v>0</v>
      </c>
      <c r="K111" s="29">
        <f t="shared" si="11"/>
        <v>0</v>
      </c>
      <c r="L111" s="29">
        <f t="shared" si="11"/>
        <v>0</v>
      </c>
      <c r="M111" s="29">
        <f t="shared" si="11"/>
        <v>0</v>
      </c>
      <c r="N111" s="29">
        <f t="shared" si="11"/>
        <v>150000</v>
      </c>
      <c r="O111" s="29">
        <f t="shared" si="11"/>
        <v>0</v>
      </c>
      <c r="P111" s="29">
        <f t="shared" si="11"/>
        <v>0</v>
      </c>
      <c r="Q111" s="29">
        <f t="shared" si="11"/>
        <v>0</v>
      </c>
      <c r="R111" s="29">
        <f t="shared" si="11"/>
        <v>0</v>
      </c>
      <c r="S111" s="29">
        <f t="shared" si="11"/>
        <v>0</v>
      </c>
      <c r="T111" s="29">
        <f t="shared" si="11"/>
        <v>0</v>
      </c>
      <c r="U111" s="29">
        <f t="shared" si="11"/>
        <v>0</v>
      </c>
      <c r="V111" s="29">
        <f t="shared" si="11"/>
        <v>0</v>
      </c>
      <c r="W111" s="29">
        <f t="shared" si="11"/>
        <v>0</v>
      </c>
      <c r="X111" s="29">
        <f t="shared" si="11"/>
        <v>0</v>
      </c>
      <c r="Y111" s="29">
        <f t="shared" si="11"/>
        <v>0</v>
      </c>
      <c r="Z111" s="29">
        <f t="shared" si="11"/>
        <v>0</v>
      </c>
      <c r="AA111" s="29">
        <f t="shared" si="11"/>
        <v>273</v>
      </c>
      <c r="AB111" s="29">
        <f t="shared" si="11"/>
        <v>0</v>
      </c>
      <c r="AC111" s="29">
        <f t="shared" si="11"/>
        <v>375000</v>
      </c>
      <c r="AD111" s="29">
        <f t="shared" si="11"/>
        <v>16800</v>
      </c>
      <c r="AE111" s="29">
        <f t="shared" si="11"/>
        <v>0</v>
      </c>
      <c r="AF111" s="29">
        <f t="shared" si="11"/>
        <v>0</v>
      </c>
    </row>
    <row r="112" spans="1:32" ht="15">
      <c r="A112" s="3" t="s">
        <v>126</v>
      </c>
      <c r="B112" s="4">
        <v>660451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268651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375000</v>
      </c>
      <c r="AD112" s="5">
        <v>16800</v>
      </c>
      <c r="AE112" s="5">
        <v>0</v>
      </c>
      <c r="AF112" s="5">
        <v>0</v>
      </c>
    </row>
    <row r="113" spans="1:32" ht="15">
      <c r="A113" s="3" t="s">
        <v>127</v>
      </c>
      <c r="B113" s="4">
        <v>150000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150000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</row>
    <row r="114" spans="1:32" ht="33">
      <c r="A114" s="3" t="s">
        <v>128</v>
      </c>
      <c r="B114" s="4">
        <v>273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273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</row>
    <row r="115" spans="1:32" ht="22.5">
      <c r="A115" s="3" t="s">
        <v>129</v>
      </c>
      <c r="B115" s="4">
        <v>367084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367084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</row>
    <row r="117" spans="2:33" ht="15">
      <c r="B117" s="6">
        <f aca="true" t="shared" si="12" ref="B117:AF117">B5+B16+B22+B27+B57+B70+B73+B80+B84+B94+B105+B111+B79+B69</f>
        <v>15254136</v>
      </c>
      <c r="C117" s="6">
        <f t="shared" si="12"/>
        <v>803203</v>
      </c>
      <c r="D117" s="6">
        <f t="shared" si="12"/>
        <v>241024</v>
      </c>
      <c r="E117" s="6">
        <f t="shared" si="12"/>
        <v>25569</v>
      </c>
      <c r="F117" s="6">
        <f t="shared" si="12"/>
        <v>52500</v>
      </c>
      <c r="G117" s="6">
        <f t="shared" si="12"/>
        <v>15905</v>
      </c>
      <c r="H117" s="6">
        <f t="shared" si="12"/>
        <v>367084</v>
      </c>
      <c r="I117" s="6">
        <f t="shared" si="12"/>
        <v>270918</v>
      </c>
      <c r="J117" s="6">
        <f t="shared" si="12"/>
        <v>25153</v>
      </c>
      <c r="K117" s="6">
        <f t="shared" si="12"/>
        <v>326229</v>
      </c>
      <c r="L117" s="6">
        <f t="shared" si="12"/>
        <v>213084</v>
      </c>
      <c r="M117" s="6">
        <f t="shared" si="12"/>
        <v>1481069</v>
      </c>
      <c r="N117" s="6">
        <f t="shared" si="12"/>
        <v>235446</v>
      </c>
      <c r="O117" s="6">
        <f t="shared" si="12"/>
        <v>30359</v>
      </c>
      <c r="P117" s="6">
        <f t="shared" si="12"/>
        <v>93845</v>
      </c>
      <c r="Q117" s="6">
        <f t="shared" si="12"/>
        <v>266391</v>
      </c>
      <c r="R117" s="6">
        <f t="shared" si="12"/>
        <v>1575808</v>
      </c>
      <c r="S117" s="6">
        <f t="shared" si="12"/>
        <v>153894</v>
      </c>
      <c r="T117" s="6">
        <f t="shared" si="12"/>
        <v>89273</v>
      </c>
      <c r="U117" s="6">
        <f t="shared" si="12"/>
        <v>84908</v>
      </c>
      <c r="V117" s="6">
        <f t="shared" si="12"/>
        <v>140768</v>
      </c>
      <c r="W117" s="6">
        <f t="shared" si="12"/>
        <v>385168</v>
      </c>
      <c r="X117" s="6">
        <f t="shared" si="12"/>
        <v>17202</v>
      </c>
      <c r="Y117" s="6">
        <f t="shared" si="12"/>
        <v>2690576</v>
      </c>
      <c r="Z117" s="6">
        <f t="shared" si="12"/>
        <v>2974774</v>
      </c>
      <c r="AA117" s="6">
        <f t="shared" si="12"/>
        <v>636483</v>
      </c>
      <c r="AB117" s="6">
        <f t="shared" si="12"/>
        <v>155934</v>
      </c>
      <c r="AC117" s="6">
        <f t="shared" si="12"/>
        <v>526621</v>
      </c>
      <c r="AD117" s="6">
        <f t="shared" si="12"/>
        <v>583423</v>
      </c>
      <c r="AE117" s="6">
        <f t="shared" si="12"/>
        <v>88961</v>
      </c>
      <c r="AF117" s="6">
        <f t="shared" si="12"/>
        <v>4106</v>
      </c>
      <c r="AG117" s="6"/>
    </row>
    <row r="118" ht="15">
      <c r="AG118" s="6"/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4.421875" style="0" bestFit="1" customWidth="1"/>
    <col min="2" max="6" width="11.140625" style="0" bestFit="1" customWidth="1"/>
  </cols>
  <sheetData>
    <row r="1" spans="1:6" ht="45" customHeight="1">
      <c r="A1" s="45" t="s">
        <v>131</v>
      </c>
      <c r="B1" s="45"/>
      <c r="C1" s="45"/>
      <c r="D1" s="45"/>
      <c r="E1" s="45"/>
      <c r="F1" s="45"/>
    </row>
    <row r="3" spans="1:6" ht="15">
      <c r="A3" s="46" t="s">
        <v>146</v>
      </c>
      <c r="B3" s="46"/>
      <c r="C3" s="46"/>
      <c r="D3" s="46"/>
      <c r="E3" s="46"/>
      <c r="F3" s="46"/>
    </row>
    <row r="4" spans="1:6" ht="15">
      <c r="A4" s="44" t="s">
        <v>147</v>
      </c>
      <c r="B4" s="44"/>
      <c r="C4" s="44"/>
      <c r="D4" s="44"/>
      <c r="E4" s="44"/>
      <c r="F4" s="44"/>
    </row>
    <row r="5" spans="1:6" ht="15">
      <c r="A5" s="44" t="s">
        <v>132</v>
      </c>
      <c r="B5" s="44"/>
      <c r="C5" s="44"/>
      <c r="D5" s="44"/>
      <c r="E5" s="44"/>
      <c r="F5" s="44"/>
    </row>
    <row r="6" spans="1:6" ht="15">
      <c r="A6" s="44" t="s">
        <v>148</v>
      </c>
      <c r="B6" s="44"/>
      <c r="C6" s="44"/>
      <c r="D6" s="44"/>
      <c r="E6" s="44"/>
      <c r="F6" s="44"/>
    </row>
    <row r="7" spans="1:6" ht="15">
      <c r="A7" s="44" t="s">
        <v>149</v>
      </c>
      <c r="B7" s="44"/>
      <c r="C7" s="44"/>
      <c r="D7" s="44"/>
      <c r="E7" s="44"/>
      <c r="F7" s="44"/>
    </row>
    <row r="8" spans="1:6" ht="15">
      <c r="A8" s="44" t="s">
        <v>133</v>
      </c>
      <c r="B8" s="44"/>
      <c r="C8" s="44"/>
      <c r="D8" s="44"/>
      <c r="E8" s="44"/>
      <c r="F8" s="44"/>
    </row>
    <row r="10" spans="1:6" ht="48.75">
      <c r="A10" s="42" t="s">
        <v>0</v>
      </c>
      <c r="B10" s="1" t="s">
        <v>1</v>
      </c>
      <c r="C10" s="1" t="s">
        <v>144</v>
      </c>
      <c r="D10" s="1" t="s">
        <v>143</v>
      </c>
      <c r="E10" s="1" t="s">
        <v>142</v>
      </c>
      <c r="F10" s="1" t="s">
        <v>145</v>
      </c>
    </row>
    <row r="11" spans="1:6" ht="15">
      <c r="A11" s="43"/>
      <c r="B11" s="2" t="s">
        <v>32</v>
      </c>
      <c r="C11" s="2" t="s">
        <v>32</v>
      </c>
      <c r="D11" s="2" t="s">
        <v>32</v>
      </c>
      <c r="E11" s="2" t="s">
        <v>32</v>
      </c>
      <c r="F11" s="2" t="s">
        <v>32</v>
      </c>
    </row>
    <row r="12" spans="1:6" ht="15">
      <c r="A12" s="3" t="s">
        <v>134</v>
      </c>
      <c r="B12" s="10">
        <f>SUM(C12:F12)</f>
        <v>25203</v>
      </c>
      <c r="C12" s="11">
        <v>8775</v>
      </c>
      <c r="D12" s="11">
        <v>16428</v>
      </c>
      <c r="E12" s="11">
        <v>0</v>
      </c>
      <c r="F12" s="11">
        <v>0</v>
      </c>
    </row>
    <row r="13" spans="1:6" ht="22.5">
      <c r="A13" s="3" t="s">
        <v>135</v>
      </c>
      <c r="B13" s="10">
        <f aca="true" t="shared" si="0" ref="B13:B18">SUM(C13:F13)</f>
        <v>7306</v>
      </c>
      <c r="C13" s="11">
        <v>2716</v>
      </c>
      <c r="D13" s="11">
        <v>4590</v>
      </c>
      <c r="E13" s="11">
        <v>0</v>
      </c>
      <c r="F13" s="11">
        <v>0</v>
      </c>
    </row>
    <row r="14" spans="1:6" ht="22.5">
      <c r="A14" s="3" t="s">
        <v>136</v>
      </c>
      <c r="B14" s="10">
        <f t="shared" si="0"/>
        <v>1640</v>
      </c>
      <c r="C14" s="11">
        <v>0</v>
      </c>
      <c r="D14" s="11">
        <v>0</v>
      </c>
      <c r="E14" s="11">
        <v>1640</v>
      </c>
      <c r="F14" s="11">
        <v>0</v>
      </c>
    </row>
    <row r="15" spans="1:6" ht="15">
      <c r="A15" s="3" t="s">
        <v>137</v>
      </c>
      <c r="B15" s="10">
        <f t="shared" si="0"/>
        <v>17655</v>
      </c>
      <c r="C15" s="11">
        <v>12028</v>
      </c>
      <c r="D15" s="11">
        <v>5627</v>
      </c>
      <c r="E15" s="11">
        <v>0</v>
      </c>
      <c r="F15" s="11">
        <v>0</v>
      </c>
    </row>
    <row r="16" spans="1:6" ht="22.5">
      <c r="A16" s="3" t="s">
        <v>138</v>
      </c>
      <c r="B16" s="10">
        <f t="shared" si="0"/>
        <v>10317</v>
      </c>
      <c r="C16" s="11">
        <v>4935</v>
      </c>
      <c r="D16" s="11">
        <v>5382</v>
      </c>
      <c r="E16" s="11">
        <v>0</v>
      </c>
      <c r="F16" s="11">
        <v>0</v>
      </c>
    </row>
    <row r="17" spans="1:6" ht="22.5">
      <c r="A17" s="19" t="s">
        <v>140</v>
      </c>
      <c r="B17" s="10">
        <f t="shared" si="0"/>
        <v>23259</v>
      </c>
      <c r="C17" s="20">
        <v>2000</v>
      </c>
      <c r="D17" s="20">
        <v>1260</v>
      </c>
      <c r="E17" s="20">
        <v>19999</v>
      </c>
      <c r="F17" s="20">
        <v>0</v>
      </c>
    </row>
    <row r="18" spans="1:6" ht="22.5">
      <c r="A18" s="21" t="s">
        <v>150</v>
      </c>
      <c r="B18" s="10">
        <f t="shared" si="0"/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ht="15">
      <c r="A19" s="24" t="s">
        <v>182</v>
      </c>
      <c r="B19" s="22">
        <f>SUM(B12:B18)</f>
        <v>85380</v>
      </c>
      <c r="C19" s="23">
        <f>SUM(C12:C18)</f>
        <v>30454</v>
      </c>
      <c r="D19" s="23">
        <f>SUM(D12:D18)</f>
        <v>33287</v>
      </c>
      <c r="E19" s="23">
        <f>SUM(E12:E18)</f>
        <v>21639</v>
      </c>
      <c r="F19" s="23">
        <f>SUM(F12:F18)</f>
        <v>0</v>
      </c>
    </row>
  </sheetData>
  <sheetProtection/>
  <mergeCells count="8">
    <mergeCell ref="A8:F8"/>
    <mergeCell ref="A10:A11"/>
    <mergeCell ref="A1:F1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4.421875" style="0" bestFit="1" customWidth="1"/>
    <col min="2" max="3" width="11.140625" style="0" bestFit="1" customWidth="1"/>
  </cols>
  <sheetData>
    <row r="1" spans="1:3" ht="45" customHeight="1">
      <c r="A1" s="45" t="s">
        <v>131</v>
      </c>
      <c r="B1" s="45"/>
      <c r="C1" s="45"/>
    </row>
    <row r="3" spans="1:3" ht="15">
      <c r="A3" s="46" t="s">
        <v>151</v>
      </c>
      <c r="B3" s="46"/>
      <c r="C3" s="46"/>
    </row>
    <row r="4" spans="1:3" ht="15">
      <c r="A4" s="44" t="s">
        <v>152</v>
      </c>
      <c r="B4" s="44"/>
      <c r="C4" s="44"/>
    </row>
    <row r="5" spans="1:3" ht="15">
      <c r="A5" s="44" t="s">
        <v>132</v>
      </c>
      <c r="B5" s="44"/>
      <c r="C5" s="44"/>
    </row>
    <row r="6" spans="1:3" ht="15">
      <c r="A6" s="44" t="s">
        <v>153</v>
      </c>
      <c r="B6" s="44"/>
      <c r="C6" s="44"/>
    </row>
    <row r="7" spans="1:3" ht="15">
      <c r="A7" s="44" t="s">
        <v>154</v>
      </c>
      <c r="B7" s="44"/>
      <c r="C7" s="44"/>
    </row>
    <row r="8" spans="1:3" ht="15">
      <c r="A8" s="44" t="s">
        <v>155</v>
      </c>
      <c r="B8" s="44"/>
      <c r="C8" s="44"/>
    </row>
    <row r="9" spans="1:3" ht="15">
      <c r="A9" s="44" t="s">
        <v>156</v>
      </c>
      <c r="B9" s="44"/>
      <c r="C9" s="44"/>
    </row>
    <row r="10" spans="1:3" ht="15">
      <c r="A10" s="44" t="s">
        <v>133</v>
      </c>
      <c r="B10" s="44"/>
      <c r="C10" s="44"/>
    </row>
    <row r="12" spans="1:3" ht="19.5">
      <c r="A12" s="42" t="s">
        <v>0</v>
      </c>
      <c r="B12" s="1" t="s">
        <v>1</v>
      </c>
      <c r="C12" s="1" t="s">
        <v>157</v>
      </c>
    </row>
    <row r="13" spans="1:3" ht="15">
      <c r="A13" s="43"/>
      <c r="B13" s="2" t="s">
        <v>32</v>
      </c>
      <c r="C13" s="2" t="s">
        <v>32</v>
      </c>
    </row>
    <row r="14" spans="1:3" ht="15">
      <c r="A14" s="3" t="s">
        <v>134</v>
      </c>
      <c r="B14" s="10">
        <f>C14</f>
        <v>9860</v>
      </c>
      <c r="C14" s="11">
        <v>9860</v>
      </c>
    </row>
    <row r="15" spans="1:3" ht="22.5">
      <c r="A15" s="3" t="s">
        <v>135</v>
      </c>
      <c r="B15" s="10">
        <f>C15</f>
        <v>3322</v>
      </c>
      <c r="C15" s="11">
        <v>3322</v>
      </c>
    </row>
    <row r="16" spans="1:3" ht="15">
      <c r="A16" s="3" t="s">
        <v>137</v>
      </c>
      <c r="B16" s="10">
        <f>C16</f>
        <v>25367</v>
      </c>
      <c r="C16" s="11">
        <v>25367</v>
      </c>
    </row>
    <row r="17" spans="1:3" ht="22.5">
      <c r="A17" s="3" t="s">
        <v>138</v>
      </c>
      <c r="B17" s="10">
        <f>C17</f>
        <v>5330</v>
      </c>
      <c r="C17" s="11">
        <v>5330</v>
      </c>
    </row>
    <row r="18" spans="1:3" ht="22.5">
      <c r="A18" s="19" t="s">
        <v>139</v>
      </c>
      <c r="B18" s="10">
        <f>C18</f>
        <v>41515</v>
      </c>
      <c r="C18" s="20">
        <v>41515</v>
      </c>
    </row>
    <row r="19" spans="1:3" ht="15">
      <c r="A19" s="24" t="s">
        <v>182</v>
      </c>
      <c r="B19" s="22">
        <f>SUM(B14:B18)</f>
        <v>85394</v>
      </c>
      <c r="C19" s="22">
        <f>SUM(C14:C18)</f>
        <v>85394</v>
      </c>
    </row>
  </sheetData>
  <sheetProtection/>
  <mergeCells count="10">
    <mergeCell ref="A8:C8"/>
    <mergeCell ref="A9:C9"/>
    <mergeCell ref="A10:C10"/>
    <mergeCell ref="A12:A13"/>
    <mergeCell ref="A1:C1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4.421875" style="0" bestFit="1" customWidth="1"/>
    <col min="2" max="6" width="11.140625" style="0" bestFit="1" customWidth="1"/>
  </cols>
  <sheetData>
    <row r="1" spans="1:6" ht="45" customHeight="1">
      <c r="A1" s="45" t="s">
        <v>131</v>
      </c>
      <c r="B1" s="45"/>
      <c r="C1" s="45"/>
      <c r="D1" s="45"/>
      <c r="E1" s="45"/>
      <c r="F1" s="45"/>
    </row>
    <row r="3" spans="1:6" ht="15">
      <c r="A3" s="46" t="s">
        <v>146</v>
      </c>
      <c r="B3" s="46"/>
      <c r="C3" s="46"/>
      <c r="D3" s="46"/>
      <c r="E3" s="46"/>
      <c r="F3" s="46"/>
    </row>
    <row r="4" spans="1:6" ht="15">
      <c r="A4" s="44" t="s">
        <v>147</v>
      </c>
      <c r="B4" s="44"/>
      <c r="C4" s="44"/>
      <c r="D4" s="44"/>
      <c r="E4" s="44"/>
      <c r="F4" s="44"/>
    </row>
    <row r="5" spans="1:6" ht="15">
      <c r="A5" s="44" t="s">
        <v>132</v>
      </c>
      <c r="B5" s="44"/>
      <c r="C5" s="44"/>
      <c r="D5" s="44"/>
      <c r="E5" s="44"/>
      <c r="F5" s="44"/>
    </row>
    <row r="6" spans="1:6" ht="15">
      <c r="A6" s="44" t="s">
        <v>158</v>
      </c>
      <c r="B6" s="44"/>
      <c r="C6" s="44"/>
      <c r="D6" s="44"/>
      <c r="E6" s="44"/>
      <c r="F6" s="44"/>
    </row>
    <row r="7" spans="1:6" ht="15">
      <c r="A7" s="44" t="s">
        <v>133</v>
      </c>
      <c r="B7" s="44"/>
      <c r="C7" s="44"/>
      <c r="D7" s="44"/>
      <c r="E7" s="44"/>
      <c r="F7" s="44"/>
    </row>
    <row r="9" spans="1:7" ht="58.5">
      <c r="A9" s="42" t="s">
        <v>0</v>
      </c>
      <c r="B9" s="1" t="s">
        <v>1</v>
      </c>
      <c r="C9" s="1" t="s">
        <v>159</v>
      </c>
      <c r="D9" s="1" t="s">
        <v>160</v>
      </c>
      <c r="E9" s="1" t="s">
        <v>161</v>
      </c>
      <c r="F9" s="1" t="s">
        <v>162</v>
      </c>
      <c r="G9" s="1" t="s">
        <v>163</v>
      </c>
    </row>
    <row r="10" spans="1:7" ht="15">
      <c r="A10" s="43"/>
      <c r="B10" s="2" t="s">
        <v>32</v>
      </c>
      <c r="C10" s="2" t="s">
        <v>32</v>
      </c>
      <c r="D10" s="2" t="s">
        <v>32</v>
      </c>
      <c r="E10" s="2" t="s">
        <v>32</v>
      </c>
      <c r="F10" s="2" t="s">
        <v>32</v>
      </c>
      <c r="G10" s="2" t="s">
        <v>32</v>
      </c>
    </row>
    <row r="11" spans="1:7" ht="15">
      <c r="A11" s="3" t="s">
        <v>134</v>
      </c>
      <c r="B11" s="10">
        <v>1627516</v>
      </c>
      <c r="C11" s="11">
        <v>853982</v>
      </c>
      <c r="D11" s="11">
        <v>261562</v>
      </c>
      <c r="E11" s="11">
        <v>511972</v>
      </c>
      <c r="F11" s="11">
        <v>0</v>
      </c>
      <c r="G11" s="11">
        <v>0</v>
      </c>
    </row>
    <row r="12" spans="1:7" ht="22.5">
      <c r="A12" s="3" t="s">
        <v>135</v>
      </c>
      <c r="B12" s="10">
        <v>440118</v>
      </c>
      <c r="C12" s="11">
        <v>230894</v>
      </c>
      <c r="D12" s="11">
        <v>69424</v>
      </c>
      <c r="E12" s="11">
        <v>139800</v>
      </c>
      <c r="F12" s="11">
        <v>0</v>
      </c>
      <c r="G12" s="11">
        <v>0</v>
      </c>
    </row>
    <row r="13" spans="1:7" ht="22.5">
      <c r="A13" s="3" t="s">
        <v>136</v>
      </c>
      <c r="B13" s="10">
        <v>400</v>
      </c>
      <c r="C13" s="11">
        <v>300</v>
      </c>
      <c r="D13" s="11">
        <v>100</v>
      </c>
      <c r="E13" s="11">
        <v>0</v>
      </c>
      <c r="F13" s="11">
        <v>0</v>
      </c>
      <c r="G13" s="11">
        <v>0</v>
      </c>
    </row>
    <row r="14" spans="1:7" ht="15">
      <c r="A14" s="3" t="s">
        <v>137</v>
      </c>
      <c r="B14" s="10">
        <v>550431</v>
      </c>
      <c r="C14" s="11">
        <v>92056</v>
      </c>
      <c r="D14" s="11">
        <v>18612</v>
      </c>
      <c r="E14" s="11">
        <v>51602</v>
      </c>
      <c r="F14" s="11">
        <v>325161</v>
      </c>
      <c r="G14" s="11">
        <v>63000</v>
      </c>
    </row>
    <row r="15" spans="1:7" ht="22.5">
      <c r="A15" s="3" t="s">
        <v>138</v>
      </c>
      <c r="B15" s="10">
        <v>107311</v>
      </c>
      <c r="C15" s="11">
        <v>32027</v>
      </c>
      <c r="D15" s="11">
        <v>21314</v>
      </c>
      <c r="E15" s="11">
        <v>53970</v>
      </c>
      <c r="F15" s="11">
        <v>0</v>
      </c>
      <c r="G15" s="11">
        <v>0</v>
      </c>
    </row>
    <row r="16" spans="1:7" ht="22.5">
      <c r="A16" s="3" t="s">
        <v>140</v>
      </c>
      <c r="B16" s="10">
        <v>72111</v>
      </c>
      <c r="C16" s="11">
        <v>48200</v>
      </c>
      <c r="D16" s="11">
        <v>14211</v>
      </c>
      <c r="E16" s="11">
        <v>9700</v>
      </c>
      <c r="F16" s="11">
        <v>0</v>
      </c>
      <c r="G16" s="11">
        <v>0</v>
      </c>
    </row>
    <row r="17" spans="1:7" ht="15">
      <c r="A17" s="18" t="s">
        <v>182</v>
      </c>
      <c r="B17" s="10">
        <f aca="true" t="shared" si="0" ref="B17:G17">SUM(B11:B16)</f>
        <v>2797887</v>
      </c>
      <c r="C17" s="10">
        <f t="shared" si="0"/>
        <v>1257459</v>
      </c>
      <c r="D17" s="10">
        <f t="shared" si="0"/>
        <v>385223</v>
      </c>
      <c r="E17" s="10">
        <f t="shared" si="0"/>
        <v>767044</v>
      </c>
      <c r="F17" s="10">
        <f t="shared" si="0"/>
        <v>325161</v>
      </c>
      <c r="G17" s="10">
        <f t="shared" si="0"/>
        <v>63000</v>
      </c>
    </row>
    <row r="18" spans="3:6" ht="15">
      <c r="C18" s="12"/>
      <c r="D18" s="12"/>
      <c r="E18" s="12"/>
      <c r="F18" s="12"/>
    </row>
  </sheetData>
  <sheetProtection/>
  <mergeCells count="7">
    <mergeCell ref="A9:A10"/>
    <mergeCell ref="A1:F1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4.421875" style="0" bestFit="1" customWidth="1"/>
    <col min="2" max="6" width="11.140625" style="0" bestFit="1" customWidth="1"/>
  </cols>
  <sheetData>
    <row r="1" spans="1:6" ht="45" customHeight="1">
      <c r="A1" s="47" t="s">
        <v>131</v>
      </c>
      <c r="B1" s="47"/>
      <c r="C1" s="47"/>
      <c r="D1" s="47"/>
      <c r="E1" s="47"/>
      <c r="F1" s="47"/>
    </row>
    <row r="3" spans="1:6" ht="15">
      <c r="A3" s="48" t="s">
        <v>132</v>
      </c>
      <c r="B3" s="48"/>
      <c r="C3" s="48"/>
      <c r="D3" s="48"/>
      <c r="E3" s="48"/>
      <c r="F3" s="48"/>
    </row>
    <row r="4" spans="1:6" ht="15">
      <c r="A4" s="48" t="s">
        <v>164</v>
      </c>
      <c r="B4" s="48"/>
      <c r="C4" s="48"/>
      <c r="D4" s="48"/>
      <c r="E4" s="48"/>
      <c r="F4" s="48"/>
    </row>
    <row r="5" spans="1:6" ht="15">
      <c r="A5" s="48" t="s">
        <v>133</v>
      </c>
      <c r="B5" s="48"/>
      <c r="C5" s="48"/>
      <c r="D5" s="48"/>
      <c r="E5" s="48"/>
      <c r="F5" s="48"/>
    </row>
    <row r="7" spans="1:10" ht="58.5">
      <c r="A7" s="49" t="s">
        <v>0</v>
      </c>
      <c r="B7" s="13" t="s">
        <v>1</v>
      </c>
      <c r="C7" s="13" t="s">
        <v>166</v>
      </c>
      <c r="D7" s="13" t="s">
        <v>160</v>
      </c>
      <c r="E7" s="13" t="s">
        <v>167</v>
      </c>
      <c r="F7" s="13" t="s">
        <v>168</v>
      </c>
      <c r="G7" s="13" t="s">
        <v>165</v>
      </c>
      <c r="H7" s="13" t="s">
        <v>169</v>
      </c>
      <c r="I7" s="13" t="s">
        <v>170</v>
      </c>
      <c r="J7" s="13" t="s">
        <v>171</v>
      </c>
    </row>
    <row r="8" spans="1:10" ht="15">
      <c r="A8" s="50"/>
      <c r="B8" s="14" t="s">
        <v>32</v>
      </c>
      <c r="C8" s="14" t="s">
        <v>32</v>
      </c>
      <c r="D8" s="14" t="s">
        <v>32</v>
      </c>
      <c r="E8" s="14" t="s">
        <v>32</v>
      </c>
      <c r="F8" s="14" t="s">
        <v>32</v>
      </c>
      <c r="G8" s="14" t="s">
        <v>32</v>
      </c>
      <c r="H8" s="14" t="s">
        <v>32</v>
      </c>
      <c r="I8" s="14" t="s">
        <v>32</v>
      </c>
      <c r="J8" s="14" t="s">
        <v>32</v>
      </c>
    </row>
    <row r="9" spans="1:10" ht="15">
      <c r="A9" s="15" t="s">
        <v>134</v>
      </c>
      <c r="B9" s="16">
        <v>1932705</v>
      </c>
      <c r="C9" s="17">
        <v>1486998</v>
      </c>
      <c r="D9" s="17">
        <v>370716</v>
      </c>
      <c r="E9" s="17">
        <v>9073</v>
      </c>
      <c r="F9" s="17">
        <v>2691</v>
      </c>
      <c r="G9" s="17">
        <v>63227</v>
      </c>
      <c r="H9" s="17">
        <v>0</v>
      </c>
      <c r="I9" s="17">
        <v>0</v>
      </c>
      <c r="J9" s="17">
        <v>0</v>
      </c>
    </row>
    <row r="10" spans="1:10" ht="22.5">
      <c r="A10" s="15" t="s">
        <v>135</v>
      </c>
      <c r="B10" s="16">
        <v>539092</v>
      </c>
      <c r="C10" s="17">
        <v>409633</v>
      </c>
      <c r="D10" s="17">
        <v>111758</v>
      </c>
      <c r="E10" s="17">
        <v>2145</v>
      </c>
      <c r="F10" s="17">
        <v>638</v>
      </c>
      <c r="G10" s="17">
        <v>14918</v>
      </c>
      <c r="H10" s="17">
        <v>0</v>
      </c>
      <c r="I10" s="17">
        <v>0</v>
      </c>
      <c r="J10" s="17">
        <v>0</v>
      </c>
    </row>
    <row r="11" spans="1:10" ht="22.5">
      <c r="A11" s="15" t="s">
        <v>136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15">
      <c r="A12" s="15" t="s">
        <v>137</v>
      </c>
      <c r="B12" s="16">
        <v>371805</v>
      </c>
      <c r="C12" s="17">
        <v>288249</v>
      </c>
      <c r="D12" s="17">
        <v>83556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22.5">
      <c r="A13" s="15" t="s">
        <v>138</v>
      </c>
      <c r="B13" s="16">
        <v>281811</v>
      </c>
      <c r="C13" s="17">
        <v>215267</v>
      </c>
      <c r="D13" s="17">
        <v>66544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22.5">
      <c r="A14" s="15" t="s">
        <v>92</v>
      </c>
      <c r="B14" s="16">
        <v>950</v>
      </c>
      <c r="C14" s="17">
        <v>500</v>
      </c>
      <c r="D14" s="17">
        <v>450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22.5">
      <c r="A15" s="15" t="s">
        <v>139</v>
      </c>
      <c r="B15" s="16">
        <v>60556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45908</v>
      </c>
      <c r="I15" s="17">
        <v>2945</v>
      </c>
      <c r="J15" s="17">
        <v>11703</v>
      </c>
    </row>
    <row r="16" spans="1:10" ht="22.5">
      <c r="A16" s="15" t="s">
        <v>140</v>
      </c>
      <c r="B16" s="16">
        <v>63666</v>
      </c>
      <c r="C16" s="17">
        <v>42169</v>
      </c>
      <c r="D16" s="17">
        <v>21497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22.5">
      <c r="A17" s="15" t="s">
        <v>141</v>
      </c>
      <c r="B17" s="16">
        <v>6000</v>
      </c>
      <c r="C17" s="17">
        <v>6000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15">
      <c r="A18" s="15" t="s">
        <v>182</v>
      </c>
      <c r="B18" s="16">
        <f>SUM(B9:B17)</f>
        <v>3256585</v>
      </c>
      <c r="C18" s="16">
        <f aca="true" t="shared" si="0" ref="C18:J18">SUM(C9:C17)</f>
        <v>2448816</v>
      </c>
      <c r="D18" s="16">
        <f t="shared" si="0"/>
        <v>654521</v>
      </c>
      <c r="E18" s="16">
        <f t="shared" si="0"/>
        <v>11218</v>
      </c>
      <c r="F18" s="16">
        <f t="shared" si="0"/>
        <v>3329</v>
      </c>
      <c r="G18" s="16">
        <f t="shared" si="0"/>
        <v>78145</v>
      </c>
      <c r="H18" s="16">
        <f t="shared" si="0"/>
        <v>45908</v>
      </c>
      <c r="I18" s="16">
        <f t="shared" si="0"/>
        <v>2945</v>
      </c>
      <c r="J18" s="16">
        <f t="shared" si="0"/>
        <v>11703</v>
      </c>
    </row>
  </sheetData>
  <sheetProtection/>
  <mergeCells count="5">
    <mergeCell ref="A1:F1"/>
    <mergeCell ref="A3:F3"/>
    <mergeCell ref="A4:F4"/>
    <mergeCell ref="A5:F5"/>
    <mergeCell ref="A7:A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4.421875" style="0" bestFit="1" customWidth="1"/>
    <col min="2" max="5" width="11.140625" style="0" bestFit="1" customWidth="1"/>
  </cols>
  <sheetData>
    <row r="1" spans="1:5" ht="45" customHeight="1">
      <c r="A1" s="47" t="s">
        <v>131</v>
      </c>
      <c r="B1" s="47"/>
      <c r="C1" s="47"/>
      <c r="D1" s="47"/>
      <c r="E1" s="47"/>
    </row>
    <row r="3" spans="1:5" ht="15">
      <c r="A3" s="48" t="s">
        <v>132</v>
      </c>
      <c r="B3" s="48"/>
      <c r="C3" s="48"/>
      <c r="D3" s="48"/>
      <c r="E3" s="48"/>
    </row>
    <row r="4" spans="1:5" ht="15">
      <c r="A4" s="48" t="s">
        <v>172</v>
      </c>
      <c r="B4" s="48"/>
      <c r="C4" s="48"/>
      <c r="D4" s="48"/>
      <c r="E4" s="48"/>
    </row>
    <row r="5" spans="1:5" ht="15">
      <c r="A5" s="48" t="s">
        <v>133</v>
      </c>
      <c r="B5" s="48"/>
      <c r="C5" s="48"/>
      <c r="D5" s="48"/>
      <c r="E5" s="48"/>
    </row>
    <row r="7" spans="1:5" ht="39">
      <c r="A7" s="49" t="s">
        <v>0</v>
      </c>
      <c r="B7" s="13" t="s">
        <v>1</v>
      </c>
      <c r="C7" s="13" t="s">
        <v>167</v>
      </c>
      <c r="D7" s="13" t="s">
        <v>168</v>
      </c>
      <c r="E7" s="13" t="s">
        <v>173</v>
      </c>
    </row>
    <row r="8" spans="1:5" ht="15">
      <c r="A8" s="50"/>
      <c r="B8" s="14" t="s">
        <v>32</v>
      </c>
      <c r="C8" s="14" t="s">
        <v>32</v>
      </c>
      <c r="D8" s="14" t="s">
        <v>32</v>
      </c>
      <c r="E8" s="14" t="s">
        <v>32</v>
      </c>
    </row>
    <row r="9" spans="1:5" ht="15">
      <c r="A9" s="15" t="s">
        <v>134</v>
      </c>
      <c r="B9" s="16">
        <v>453903</v>
      </c>
      <c r="C9" s="17">
        <v>336344</v>
      </c>
      <c r="D9" s="17">
        <v>117559</v>
      </c>
      <c r="E9" s="17">
        <v>0</v>
      </c>
    </row>
    <row r="10" spans="1:5" ht="22.5">
      <c r="A10" s="15" t="s">
        <v>135</v>
      </c>
      <c r="B10" s="16">
        <v>124460</v>
      </c>
      <c r="C10" s="17">
        <v>92369</v>
      </c>
      <c r="D10" s="17">
        <v>32091</v>
      </c>
      <c r="E10" s="17">
        <v>0</v>
      </c>
    </row>
    <row r="11" spans="1:5" ht="22.5">
      <c r="A11" s="15" t="s">
        <v>136</v>
      </c>
      <c r="B11" s="16">
        <v>480</v>
      </c>
      <c r="C11" s="17">
        <v>100</v>
      </c>
      <c r="D11" s="17">
        <v>380</v>
      </c>
      <c r="E11" s="17">
        <v>0</v>
      </c>
    </row>
    <row r="12" spans="1:5" ht="15">
      <c r="A12" s="15" t="s">
        <v>137</v>
      </c>
      <c r="B12" s="16">
        <v>36282</v>
      </c>
      <c r="C12" s="17">
        <v>23204</v>
      </c>
      <c r="D12" s="17">
        <v>13078</v>
      </c>
      <c r="E12" s="17">
        <v>0</v>
      </c>
    </row>
    <row r="13" spans="1:5" ht="22.5">
      <c r="A13" s="15" t="s">
        <v>138</v>
      </c>
      <c r="B13" s="16">
        <v>27153</v>
      </c>
      <c r="C13" s="17">
        <v>16305</v>
      </c>
      <c r="D13" s="17">
        <v>10848</v>
      </c>
      <c r="E13" s="17">
        <v>0</v>
      </c>
    </row>
    <row r="14" spans="1:5" ht="22.5">
      <c r="A14" s="15" t="s">
        <v>139</v>
      </c>
      <c r="B14" s="16">
        <v>8800</v>
      </c>
      <c r="C14" s="17">
        <v>0</v>
      </c>
      <c r="D14" s="17">
        <v>0</v>
      </c>
      <c r="E14" s="17">
        <v>8800</v>
      </c>
    </row>
    <row r="15" spans="1:5" ht="22.5">
      <c r="A15" s="15" t="s">
        <v>140</v>
      </c>
      <c r="B15" s="16">
        <v>12285</v>
      </c>
      <c r="C15" s="17">
        <v>6900</v>
      </c>
      <c r="D15" s="17">
        <v>5385</v>
      </c>
      <c r="E15" s="17">
        <v>0</v>
      </c>
    </row>
    <row r="16" spans="1:5" ht="22.5">
      <c r="A16" s="15" t="s">
        <v>150</v>
      </c>
      <c r="B16" s="16">
        <v>273</v>
      </c>
      <c r="C16" s="17">
        <v>273</v>
      </c>
      <c r="D16" s="17">
        <v>0</v>
      </c>
      <c r="E16" s="17">
        <v>0</v>
      </c>
    </row>
    <row r="17" spans="1:5" ht="15">
      <c r="A17" s="15" t="s">
        <v>182</v>
      </c>
      <c r="B17" s="16">
        <f>SUM(B9:B16)</f>
        <v>663636</v>
      </c>
      <c r="C17" s="16">
        <f>SUM(C9:C16)</f>
        <v>475495</v>
      </c>
      <c r="D17" s="16">
        <f>SUM(D9:D16)</f>
        <v>179341</v>
      </c>
      <c r="E17" s="16">
        <f>SUM(E9:E16)</f>
        <v>8800</v>
      </c>
    </row>
    <row r="18" spans="3:4" ht="15">
      <c r="C18" s="12"/>
      <c r="D18" s="12"/>
    </row>
  </sheetData>
  <sheetProtection/>
  <mergeCells count="5">
    <mergeCell ref="A1:E1"/>
    <mergeCell ref="A3:E3"/>
    <mergeCell ref="A4:E4"/>
    <mergeCell ref="A5:E5"/>
    <mergeCell ref="A7:A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4.421875" style="0" bestFit="1" customWidth="1"/>
    <col min="2" max="5" width="11.140625" style="0" bestFit="1" customWidth="1"/>
  </cols>
  <sheetData>
    <row r="1" spans="1:5" ht="45" customHeight="1">
      <c r="A1" s="47" t="s">
        <v>131</v>
      </c>
      <c r="B1" s="47"/>
      <c r="C1" s="47"/>
      <c r="D1" s="47"/>
      <c r="E1" s="47"/>
    </row>
    <row r="3" spans="1:5" ht="15">
      <c r="A3" s="51" t="s">
        <v>174</v>
      </c>
      <c r="B3" s="51"/>
      <c r="C3" s="51"/>
      <c r="D3" s="51"/>
      <c r="E3" s="51"/>
    </row>
    <row r="4" spans="1:5" ht="15">
      <c r="A4" s="48" t="s">
        <v>152</v>
      </c>
      <c r="B4" s="48"/>
      <c r="C4" s="48"/>
      <c r="D4" s="48"/>
      <c r="E4" s="48"/>
    </row>
    <row r="5" spans="1:5" ht="15">
      <c r="A5" s="48" t="s">
        <v>132</v>
      </c>
      <c r="B5" s="48"/>
      <c r="C5" s="48"/>
      <c r="D5" s="48"/>
      <c r="E5" s="48"/>
    </row>
    <row r="6" spans="1:5" ht="15">
      <c r="A6" s="48" t="s">
        <v>175</v>
      </c>
      <c r="B6" s="48"/>
      <c r="C6" s="48"/>
      <c r="D6" s="48"/>
      <c r="E6" s="48"/>
    </row>
    <row r="7" spans="1:5" ht="15">
      <c r="A7" s="48" t="s">
        <v>176</v>
      </c>
      <c r="B7" s="48"/>
      <c r="C7" s="48"/>
      <c r="D7" s="48"/>
      <c r="E7" s="48"/>
    </row>
    <row r="8" spans="1:5" ht="15">
      <c r="A8" s="48" t="s">
        <v>133</v>
      </c>
      <c r="B8" s="48"/>
      <c r="C8" s="48"/>
      <c r="D8" s="48"/>
      <c r="E8" s="48"/>
    </row>
    <row r="10" spans="1:5" ht="68.25">
      <c r="A10" s="49" t="s">
        <v>0</v>
      </c>
      <c r="B10" s="13" t="s">
        <v>1</v>
      </c>
      <c r="C10" s="13" t="s">
        <v>177</v>
      </c>
      <c r="D10" s="13" t="s">
        <v>178</v>
      </c>
      <c r="E10" s="13" t="s">
        <v>179</v>
      </c>
    </row>
    <row r="11" spans="1:5" ht="15">
      <c r="A11" s="50"/>
      <c r="B11" s="14" t="s">
        <v>32</v>
      </c>
      <c r="C11" s="14" t="s">
        <v>32</v>
      </c>
      <c r="D11" s="14" t="s">
        <v>32</v>
      </c>
      <c r="E11" s="14" t="s">
        <v>32</v>
      </c>
    </row>
    <row r="12" spans="1:5" ht="15">
      <c r="A12" s="15" t="s">
        <v>134</v>
      </c>
      <c r="B12" s="16">
        <v>168454</v>
      </c>
      <c r="C12" s="17">
        <v>128749</v>
      </c>
      <c r="D12" s="17">
        <v>19405</v>
      </c>
      <c r="E12" s="17">
        <v>20300</v>
      </c>
    </row>
    <row r="13" spans="1:5" ht="22.5">
      <c r="A13" s="15" t="s">
        <v>135</v>
      </c>
      <c r="B13" s="16">
        <v>51104</v>
      </c>
      <c r="C13" s="17">
        <v>35602</v>
      </c>
      <c r="D13" s="17">
        <v>10675</v>
      </c>
      <c r="E13" s="17">
        <v>4827</v>
      </c>
    </row>
    <row r="14" spans="1:5" ht="22.5">
      <c r="A14" s="15" t="s">
        <v>136</v>
      </c>
      <c r="B14" s="16">
        <v>50</v>
      </c>
      <c r="C14" s="17">
        <v>50</v>
      </c>
      <c r="D14" s="17">
        <v>0</v>
      </c>
      <c r="E14" s="17">
        <v>0</v>
      </c>
    </row>
    <row r="15" spans="1:5" ht="15">
      <c r="A15" s="15" t="s">
        <v>137</v>
      </c>
      <c r="B15" s="16">
        <v>31404</v>
      </c>
      <c r="C15" s="17">
        <v>8619</v>
      </c>
      <c r="D15" s="17">
        <v>4241</v>
      </c>
      <c r="E15" s="17">
        <v>18544</v>
      </c>
    </row>
    <row r="16" spans="1:5" ht="22.5">
      <c r="A16" s="15" t="s">
        <v>138</v>
      </c>
      <c r="B16" s="16">
        <v>6637</v>
      </c>
      <c r="C16" s="17">
        <v>6558</v>
      </c>
      <c r="D16" s="17">
        <v>79</v>
      </c>
      <c r="E16" s="17">
        <v>0</v>
      </c>
    </row>
    <row r="17" spans="1:5" ht="22.5">
      <c r="A17" s="15" t="s">
        <v>140</v>
      </c>
      <c r="B17" s="16">
        <v>997</v>
      </c>
      <c r="C17" s="17">
        <v>997</v>
      </c>
      <c r="D17" s="17">
        <v>0</v>
      </c>
      <c r="E17" s="17">
        <v>0</v>
      </c>
    </row>
    <row r="18" spans="1:5" ht="15">
      <c r="A18" s="15" t="s">
        <v>180</v>
      </c>
      <c r="B18" s="16">
        <v>61682</v>
      </c>
      <c r="C18" s="17">
        <v>61682</v>
      </c>
      <c r="D18" s="17">
        <v>0</v>
      </c>
      <c r="E18" s="17">
        <v>0</v>
      </c>
    </row>
    <row r="19" spans="1:5" ht="15">
      <c r="A19" s="15" t="s">
        <v>181</v>
      </c>
      <c r="B19" s="16">
        <v>15000</v>
      </c>
      <c r="C19" s="17">
        <v>15000</v>
      </c>
      <c r="D19" s="17">
        <v>0</v>
      </c>
      <c r="E19" s="17">
        <v>0</v>
      </c>
    </row>
    <row r="20" spans="1:5" ht="22.5">
      <c r="A20" s="15" t="s">
        <v>141</v>
      </c>
      <c r="B20" s="16">
        <v>252932</v>
      </c>
      <c r="C20" s="17">
        <v>252932</v>
      </c>
      <c r="D20" s="17">
        <v>0</v>
      </c>
      <c r="E20" s="17">
        <v>0</v>
      </c>
    </row>
    <row r="21" spans="1:5" ht="22.5">
      <c r="A21" s="15" t="s">
        <v>150</v>
      </c>
      <c r="B21" s="16">
        <v>16800</v>
      </c>
      <c r="C21" s="17">
        <v>16800</v>
      </c>
      <c r="D21" s="17">
        <v>0</v>
      </c>
      <c r="E21" s="17">
        <v>0</v>
      </c>
    </row>
    <row r="22" spans="1:5" ht="15">
      <c r="A22" s="15" t="s">
        <v>182</v>
      </c>
      <c r="B22" s="16">
        <f>SUM(B12:B21)</f>
        <v>605060</v>
      </c>
      <c r="C22" s="16">
        <f>SUM(C12:C21)</f>
        <v>526989</v>
      </c>
      <c r="D22" s="16">
        <f>SUM(D12:D21)</f>
        <v>34400</v>
      </c>
      <c r="E22" s="16">
        <f>SUM(E12:E21)</f>
        <v>43671</v>
      </c>
    </row>
  </sheetData>
  <sheetProtection/>
  <mergeCells count="8">
    <mergeCell ref="A8:E8"/>
    <mergeCell ref="A10:A11"/>
    <mergeCell ref="A1:E1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</dc:creator>
  <cp:keywords/>
  <dc:description/>
  <cp:lastModifiedBy>Santa Hermane</cp:lastModifiedBy>
  <cp:lastPrinted>2021-07-27T19:21:07Z</cp:lastPrinted>
  <dcterms:created xsi:type="dcterms:W3CDTF">2021-07-14T16:43:00Z</dcterms:created>
  <dcterms:modified xsi:type="dcterms:W3CDTF">2021-08-05T11:04:49Z</dcterms:modified>
  <cp:category/>
  <cp:version/>
  <cp:contentType/>
  <cp:contentStatus/>
</cp:coreProperties>
</file>