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estādes pa EKK izdev.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<sst xmlns="http://schemas.openxmlformats.org/spreadsheetml/2006/main" count="62" uniqueCount="62">
  <si>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Pakalpojumi</t>
  </si>
  <si>
    <t>vides aizsardzība</t>
  </si>
  <si>
    <t>Pamatlīdzekļi</t>
  </si>
  <si>
    <t>Kapu saimniecība</t>
  </si>
  <si>
    <t>08.230</t>
  </si>
  <si>
    <t>Komandējumi un dienesta braucieni</t>
  </si>
  <si>
    <t>Atbalsts bezdarba gadījumā</t>
  </si>
  <si>
    <t>10.500</t>
  </si>
  <si>
    <t>01.110</t>
  </si>
  <si>
    <t>01.890</t>
  </si>
  <si>
    <t>04.220</t>
  </si>
  <si>
    <t>8.210</t>
  </si>
  <si>
    <t>Budžeta klasifi kācijas kodi</t>
  </si>
  <si>
    <t>Rādītāju nosaukumi</t>
  </si>
  <si>
    <t>Pārvalde</t>
  </si>
  <si>
    <t>transferti</t>
  </si>
  <si>
    <t>Izdevumi neparedzētiem gadījumiem</t>
  </si>
  <si>
    <t>Mežsaimniecība</t>
  </si>
  <si>
    <t>Notekūdeņu apsaimniekošana</t>
  </si>
  <si>
    <t>ūdens apgāde</t>
  </si>
  <si>
    <t>Mājokļu apsaimniekošana</t>
  </si>
  <si>
    <t>Ambulance</t>
  </si>
  <si>
    <t>Bibliotēka</t>
  </si>
  <si>
    <t>Kultūras nams</t>
  </si>
  <si>
    <t>Skolēnu autobuss</t>
  </si>
  <si>
    <t>Sociālais dienests</t>
  </si>
  <si>
    <t>Kredīts</t>
  </si>
  <si>
    <t>Apgrozāmie līdzekļi gada beigās</t>
  </si>
  <si>
    <t>ATLĪDZĪBA</t>
  </si>
  <si>
    <t>Atalgojums</t>
  </si>
  <si>
    <t>Darba devēja valsts sociālās apdrošināšanas obligātās iemaksas, sociāla rakstura pabalsti un kompensācijas</t>
  </si>
  <si>
    <t>PRECES UN PAKALPOJUMI</t>
  </si>
  <si>
    <t>Krājumi, materiāli, energoresursi, preces, biroja preces un inventārs, kurus neuzskaita kodā 5000</t>
  </si>
  <si>
    <t>Izdevumi periodikas iegādei</t>
  </si>
  <si>
    <t>Budžeta iestāžu nodokļu maksājumi</t>
  </si>
  <si>
    <t>SUBSĪDIJAS UN DOTĀCIJAS</t>
  </si>
  <si>
    <t>PROCENTU IZDEVUMI</t>
  </si>
  <si>
    <t>PAMATKAPITĀLA VEIDOŠANA</t>
  </si>
  <si>
    <t>Nemateriālie ieguldījumi</t>
  </si>
  <si>
    <t>SOCIĀLIE PABALSTI</t>
  </si>
  <si>
    <t>Sociālie pabalsti naudā</t>
  </si>
  <si>
    <t>Sociālie pabalsti natūrā</t>
  </si>
  <si>
    <t>Pārējie pabalsti un kompensācijas</t>
  </si>
  <si>
    <t xml:space="preserve">Uzturēšanas izdevumu transferti, dotācijas un mērķdotācijas pašvaldībām uzturēšanas izdevumiem, pašu resursi, starptautiskā sadarbība </t>
  </si>
  <si>
    <t>Kredīts + apgrozāmie līdzekļi gada beigās</t>
  </si>
  <si>
    <t xml:space="preserve">                                                      </t>
  </si>
  <si>
    <t>IZDEVUMI   KOPĀ</t>
  </si>
  <si>
    <t>05.1001</t>
  </si>
  <si>
    <t>06.60006</t>
  </si>
  <si>
    <t>4.510010</t>
  </si>
  <si>
    <t>6.60001</t>
  </si>
  <si>
    <t>ceļu fonds</t>
  </si>
  <si>
    <t>Lauksaimniecība (ezers)</t>
  </si>
  <si>
    <t>Pielikums pielikumam Nr.2</t>
  </si>
  <si>
    <t>Krapes pagasta pārvaldes 2021.gada izdevumi atbilstoši funkcionālajām kategoprijām</t>
  </si>
  <si>
    <t xml:space="preserve">6.60010 </t>
  </si>
  <si>
    <t xml:space="preserve">6.60008 </t>
  </si>
  <si>
    <t>Dzīvojamās mājas Modrnieki jumta  nomaiņa</t>
  </si>
  <si>
    <t>Skolas ēkas uzturēšana</t>
  </si>
  <si>
    <t xml:space="preserve">KOPĀ   </t>
  </si>
  <si>
    <r>
      <t xml:space="preserve">Pagasta pārvaldes vadītājs ____________________   Inese Sandore
                                          </t>
    </r>
    <r>
      <rPr>
        <sz val="11"/>
        <color indexed="8"/>
        <rFont val="Times New Roman"/>
        <family val="1"/>
      </rPr>
      <t>personiskais paraksts                                                                                vārds, uzvārds</t>
    </r>
  </si>
  <si>
    <t>projektu konkurss"veidojam vidi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</si>
</sst>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#,##0.0"/>
    <numFmt numFmtId="177" formatCode="0.000"/>
    <numFmt numFmtId="178" formatCode="0.0"/>
    <numFmt numFmtId="179" formatCode="&quot;Jā&quot;;&quot;Jā&quot;;&quot;Nē&quot;"/>
    <numFmt numFmtId="180" formatCode="&quot;Patiess&quot;;&quot;Patiess&quot;;&quot;Aplams&quot;"/>
    <numFmt numFmtId="181" formatCode="&quot;Ieslēgts&quot;;&quot;Ieslēgts&quot;;&quot;Izslēgts&quot;"/>
    <numFmt numFmtId="182" formatCode="[$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sz val="11"/>
      <color indexed="8"/>
      <name val="Times New Roman"/>
      <family val="1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12" xfId="0" applyFont="1" applyFill="1" applyBorder="1" applyAlignment="1">
      <alignment wrapText="1"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wrapText="1"/>
    </xf>
    <xf numFmtId="1" fontId="5" fillId="35" borderId="10" xfId="0" applyNumberFormat="1" applyFont="1" applyFill="1" applyBorder="1" applyAlignment="1">
      <alignment horizontal="center" wrapText="1"/>
    </xf>
    <xf numFmtId="1" fontId="5" fillId="35" borderId="10" xfId="0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1" fontId="5" fillId="34" borderId="10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1" fontId="5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</cellXfs>
  <cellStyles count="4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2009.g plāns apst" xfId="48"/>
    <cellStyle name="Nosaukums" xfId="49"/>
    <cellStyle name="Parasts 2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30"/>
  <sheetViews>
    <sheetView tabSelected="1" zoomScalePageLayoutView="0" workbookViewId="0" topLeftCell="A1">
      <selection activeCell="AF1" sqref="AF1"/>
    </sheetView>
  </sheetViews>
  <sheetFormatPr defaultColWidth="9.140625" defaultRowHeight="15"/>
  <cols>
    <col min="1" max="1" width="6.140625" style="4" customWidth="1"/>
    <col min="2" max="2" width="29.00390625" style="4" customWidth="1"/>
    <col min="3" max="3" width="6.28125" style="5" customWidth="1"/>
    <col min="4" max="4" width="4.421875" style="4" customWidth="1"/>
    <col min="5" max="5" width="6.8515625" style="4" customWidth="1"/>
    <col min="6" max="6" width="0.13671875" style="4" hidden="1" customWidth="1"/>
    <col min="7" max="7" width="1.1484375" style="4" hidden="1" customWidth="1"/>
    <col min="8" max="8" width="5.421875" style="4" customWidth="1"/>
    <col min="9" max="9" width="4.7109375" style="4" customWidth="1"/>
    <col min="10" max="10" width="0.13671875" style="4" hidden="1" customWidth="1"/>
    <col min="11" max="11" width="5.28125" style="4" customWidth="1"/>
    <col min="12" max="12" width="5.00390625" style="4" customWidth="1"/>
    <col min="13" max="13" width="5.421875" style="4" customWidth="1"/>
    <col min="14" max="14" width="6.7109375" style="4" customWidth="1"/>
    <col min="15" max="15" width="0.13671875" style="4" customWidth="1"/>
    <col min="16" max="16" width="5.7109375" style="4" customWidth="1"/>
    <col min="17" max="17" width="6.28125" style="4" customWidth="1"/>
    <col min="18" max="18" width="6.140625" style="4" customWidth="1"/>
    <col min="19" max="20" width="6.7109375" style="4" customWidth="1"/>
    <col min="21" max="21" width="7.28125" style="4" customWidth="1"/>
    <col min="22" max="22" width="5.8515625" style="4" customWidth="1"/>
    <col min="23" max="23" width="6.57421875" style="4" customWidth="1"/>
    <col min="24" max="24" width="0.13671875" style="4" hidden="1" customWidth="1"/>
    <col min="25" max="25" width="0.9921875" style="4" hidden="1" customWidth="1"/>
    <col min="26" max="26" width="3.8515625" style="4" hidden="1" customWidth="1"/>
    <col min="27" max="29" width="3.421875" style="4" hidden="1" customWidth="1"/>
    <col min="30" max="30" width="7.421875" style="4" customWidth="1"/>
    <col min="31" max="31" width="5.140625" style="4" customWidth="1"/>
    <col min="32" max="32" width="4.8515625" style="4" customWidth="1"/>
    <col min="33" max="16384" width="9.140625" style="4" customWidth="1"/>
  </cols>
  <sheetData>
    <row r="1" ht="11.25">
      <c r="AF1" s="55" t="s">
        <v>53</v>
      </c>
    </row>
    <row r="2" spans="1:9" ht="12" customHeight="1">
      <c r="A2" s="1" t="s">
        <v>54</v>
      </c>
      <c r="B2" s="1"/>
      <c r="C2" s="2"/>
      <c r="D2" s="1"/>
      <c r="E2" s="1"/>
      <c r="F2" s="1"/>
      <c r="G2" s="1"/>
      <c r="H2" s="3"/>
      <c r="I2" s="3"/>
    </row>
    <row r="4" spans="1:29" ht="11.25">
      <c r="A4" s="6"/>
      <c r="B4" s="6"/>
      <c r="C4" s="36" t="s">
        <v>8</v>
      </c>
      <c r="D4" s="7">
        <v>1.8</v>
      </c>
      <c r="E4" s="37" t="s">
        <v>49</v>
      </c>
      <c r="F4" s="8"/>
      <c r="G4" s="8" t="s">
        <v>9</v>
      </c>
      <c r="H4" s="37" t="s">
        <v>47</v>
      </c>
      <c r="I4" s="9">
        <v>4.51</v>
      </c>
      <c r="J4" s="8" t="s">
        <v>10</v>
      </c>
      <c r="K4" s="8">
        <v>5.2</v>
      </c>
      <c r="L4" s="8">
        <v>6.3</v>
      </c>
      <c r="M4" s="8">
        <v>6.60003</v>
      </c>
      <c r="N4" s="37" t="s">
        <v>50</v>
      </c>
      <c r="O4" s="37" t="s">
        <v>55</v>
      </c>
      <c r="P4" s="8">
        <v>7.2102</v>
      </c>
      <c r="Q4" s="37" t="s">
        <v>11</v>
      </c>
      <c r="R4" s="37" t="s">
        <v>4</v>
      </c>
      <c r="S4" s="37" t="s">
        <v>56</v>
      </c>
      <c r="T4" s="37" t="s">
        <v>48</v>
      </c>
      <c r="U4" s="52">
        <v>10.70001</v>
      </c>
      <c r="V4" s="37">
        <v>9.82007</v>
      </c>
      <c r="W4" s="37" t="s">
        <v>7</v>
      </c>
      <c r="X4" s="10"/>
      <c r="Y4" s="11"/>
      <c r="Z4" s="10"/>
      <c r="AA4" s="11"/>
      <c r="AB4" s="11"/>
      <c r="AC4" s="11"/>
    </row>
    <row r="5" spans="1:32" ht="115.5" customHeight="1">
      <c r="A5" s="12" t="s">
        <v>12</v>
      </c>
      <c r="B5" s="12" t="s">
        <v>13</v>
      </c>
      <c r="C5" s="17" t="s">
        <v>14</v>
      </c>
      <c r="D5" s="17" t="s">
        <v>15</v>
      </c>
      <c r="E5" s="17" t="s">
        <v>51</v>
      </c>
      <c r="F5" s="17"/>
      <c r="G5" s="17" t="s">
        <v>16</v>
      </c>
      <c r="H5" s="17" t="s">
        <v>1</v>
      </c>
      <c r="I5" s="17" t="s">
        <v>52</v>
      </c>
      <c r="J5" s="17" t="s">
        <v>17</v>
      </c>
      <c r="K5" s="17" t="s">
        <v>18</v>
      </c>
      <c r="L5" s="17" t="s">
        <v>19</v>
      </c>
      <c r="M5" s="17" t="s">
        <v>3</v>
      </c>
      <c r="N5" s="17" t="s">
        <v>20</v>
      </c>
      <c r="O5" s="17" t="s">
        <v>57</v>
      </c>
      <c r="P5" s="17" t="s">
        <v>21</v>
      </c>
      <c r="Q5" s="17" t="s">
        <v>22</v>
      </c>
      <c r="R5" s="17" t="s">
        <v>23</v>
      </c>
      <c r="S5" s="17" t="s">
        <v>58</v>
      </c>
      <c r="T5" s="17" t="s">
        <v>61</v>
      </c>
      <c r="U5" s="17" t="s">
        <v>25</v>
      </c>
      <c r="V5" s="17" t="s">
        <v>24</v>
      </c>
      <c r="W5" s="17" t="s">
        <v>6</v>
      </c>
      <c r="X5" s="17"/>
      <c r="Y5" s="17"/>
      <c r="Z5" s="17"/>
      <c r="AA5" s="17"/>
      <c r="AB5" s="17"/>
      <c r="AC5" s="17"/>
      <c r="AD5" s="18" t="s">
        <v>59</v>
      </c>
      <c r="AE5" s="19" t="s">
        <v>26</v>
      </c>
      <c r="AF5" s="20" t="s">
        <v>27</v>
      </c>
    </row>
    <row r="6" spans="1:32" ht="11.25">
      <c r="A6" s="21">
        <v>1000</v>
      </c>
      <c r="B6" s="21" t="s">
        <v>28</v>
      </c>
      <c r="C6" s="22">
        <f>C7+C8</f>
        <v>72694</v>
      </c>
      <c r="D6" s="22">
        <f aca="true" t="shared" si="0" ref="D6:AF6">D7+D8</f>
        <v>0</v>
      </c>
      <c r="E6" s="22">
        <f t="shared" si="0"/>
        <v>0</v>
      </c>
      <c r="F6" s="22">
        <f t="shared" si="0"/>
        <v>0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919</v>
      </c>
      <c r="N6" s="22">
        <f t="shared" si="0"/>
        <v>9946</v>
      </c>
      <c r="O6" s="22"/>
      <c r="P6" s="22">
        <f t="shared" si="0"/>
        <v>1519</v>
      </c>
      <c r="Q6" s="22">
        <f t="shared" si="0"/>
        <v>8564</v>
      </c>
      <c r="R6" s="22">
        <f t="shared" si="0"/>
        <v>17513</v>
      </c>
      <c r="S6" s="22">
        <f t="shared" si="0"/>
        <v>41380</v>
      </c>
      <c r="T6" s="22">
        <f t="shared" si="0"/>
        <v>0</v>
      </c>
      <c r="U6" s="22">
        <f t="shared" si="0"/>
        <v>0</v>
      </c>
      <c r="V6" s="22">
        <f>V7+V8</f>
        <v>12854</v>
      </c>
      <c r="W6" s="22">
        <f t="shared" si="0"/>
        <v>0</v>
      </c>
      <c r="X6" s="22">
        <f t="shared" si="0"/>
        <v>0</v>
      </c>
      <c r="Y6" s="22">
        <f t="shared" si="0"/>
        <v>0</v>
      </c>
      <c r="Z6" s="22">
        <f t="shared" si="0"/>
        <v>0</v>
      </c>
      <c r="AA6" s="22">
        <f t="shared" si="0"/>
        <v>0</v>
      </c>
      <c r="AB6" s="22">
        <f t="shared" si="0"/>
        <v>0</v>
      </c>
      <c r="AC6" s="22">
        <f t="shared" si="0"/>
        <v>0</v>
      </c>
      <c r="AD6" s="22">
        <f t="shared" si="0"/>
        <v>165389</v>
      </c>
      <c r="AE6" s="22">
        <f>AE7+AE8</f>
        <v>0</v>
      </c>
      <c r="AF6" s="22">
        <f t="shared" si="0"/>
        <v>0</v>
      </c>
    </row>
    <row r="7" spans="1:32" ht="11.25">
      <c r="A7" s="38">
        <v>1100</v>
      </c>
      <c r="B7" s="39" t="s">
        <v>29</v>
      </c>
      <c r="C7" s="40">
        <v>55712</v>
      </c>
      <c r="D7" s="40"/>
      <c r="E7" s="40"/>
      <c r="F7" s="40"/>
      <c r="G7" s="40"/>
      <c r="H7" s="40"/>
      <c r="I7" s="40"/>
      <c r="J7" s="40"/>
      <c r="K7" s="40"/>
      <c r="L7" s="40"/>
      <c r="M7" s="40">
        <v>610</v>
      </c>
      <c r="N7" s="40">
        <v>7500</v>
      </c>
      <c r="O7" s="40"/>
      <c r="P7" s="40">
        <v>1089</v>
      </c>
      <c r="Q7" s="40">
        <v>6649</v>
      </c>
      <c r="R7" s="40">
        <v>13685</v>
      </c>
      <c r="S7" s="40">
        <v>32086</v>
      </c>
      <c r="T7" s="40">
        <v>0</v>
      </c>
      <c r="U7" s="40"/>
      <c r="V7" s="40">
        <v>10050</v>
      </c>
      <c r="W7" s="40"/>
      <c r="X7" s="23"/>
      <c r="Y7" s="23"/>
      <c r="Z7" s="23"/>
      <c r="AA7" s="23"/>
      <c r="AB7" s="23"/>
      <c r="AC7" s="23"/>
      <c r="AD7" s="22">
        <f>C7+D7+E7+F7+G7+H7+I7+J7+K7+L7+M7+N7+P7+Q7+R7+S7+T7+U7+V7+W7+X7+Y7+Z7+AA7+AB7+AC7</f>
        <v>127381</v>
      </c>
      <c r="AE7" s="40">
        <v>0</v>
      </c>
      <c r="AF7" s="40">
        <v>0</v>
      </c>
    </row>
    <row r="8" spans="1:32" ht="23.25" customHeight="1">
      <c r="A8" s="41">
        <v>1200</v>
      </c>
      <c r="B8" s="42" t="s">
        <v>30</v>
      </c>
      <c r="C8" s="43">
        <v>16982</v>
      </c>
      <c r="D8" s="43"/>
      <c r="E8" s="43"/>
      <c r="F8" s="43"/>
      <c r="G8" s="43"/>
      <c r="H8" s="43"/>
      <c r="I8" s="43"/>
      <c r="J8" s="43"/>
      <c r="K8" s="43"/>
      <c r="L8" s="43"/>
      <c r="M8" s="43">
        <v>309</v>
      </c>
      <c r="N8" s="43">
        <v>2446</v>
      </c>
      <c r="O8" s="43"/>
      <c r="P8" s="43">
        <v>430</v>
      </c>
      <c r="Q8" s="43">
        <v>1915</v>
      </c>
      <c r="R8" s="43">
        <v>3828</v>
      </c>
      <c r="S8" s="43">
        <v>9294</v>
      </c>
      <c r="T8" s="43">
        <v>0</v>
      </c>
      <c r="U8" s="43"/>
      <c r="V8" s="43">
        <v>2804</v>
      </c>
      <c r="W8" s="43"/>
      <c r="X8" s="24"/>
      <c r="Y8" s="25"/>
      <c r="Z8" s="24"/>
      <c r="AA8" s="24"/>
      <c r="AB8" s="24"/>
      <c r="AC8" s="24">
        <v>0</v>
      </c>
      <c r="AD8" s="22">
        <f>C8+D8+E8+F8+G8+H8+I8+J8+K8+L8+M8+N8+P8+Q8+R8+S8+T8+U8+V8+W8+X8+Y8+Z8+AA8+AB8+AC8</f>
        <v>38008</v>
      </c>
      <c r="AE8" s="43"/>
      <c r="AF8" s="43"/>
    </row>
    <row r="9" spans="1:32" ht="11.25">
      <c r="A9" s="26">
        <v>2000</v>
      </c>
      <c r="B9" s="27" t="s">
        <v>31</v>
      </c>
      <c r="C9" s="28">
        <f>C10+C11+C12+C13+C14</f>
        <v>34686</v>
      </c>
      <c r="D9" s="28">
        <f aca="true" t="shared" si="1" ref="D9:W9">D10+D11+D12+D13+D14</f>
        <v>0</v>
      </c>
      <c r="E9" s="28">
        <f t="shared" si="1"/>
        <v>37778</v>
      </c>
      <c r="F9" s="28">
        <f t="shared" si="1"/>
        <v>0</v>
      </c>
      <c r="G9" s="28">
        <f t="shared" si="1"/>
        <v>0</v>
      </c>
      <c r="H9" s="28">
        <f t="shared" si="1"/>
        <v>20306</v>
      </c>
      <c r="I9" s="28">
        <f t="shared" si="1"/>
        <v>400</v>
      </c>
      <c r="J9" s="28">
        <f t="shared" si="1"/>
        <v>0</v>
      </c>
      <c r="K9" s="28">
        <f>K10+K11+K12+K13+K14</f>
        <v>7814</v>
      </c>
      <c r="L9" s="28">
        <f t="shared" si="1"/>
        <v>10429</v>
      </c>
      <c r="M9" s="28">
        <f t="shared" si="1"/>
        <v>5550</v>
      </c>
      <c r="N9" s="28">
        <f t="shared" si="1"/>
        <v>9202</v>
      </c>
      <c r="O9" s="28"/>
      <c r="P9" s="28">
        <f t="shared" si="1"/>
        <v>1900</v>
      </c>
      <c r="Q9" s="28">
        <f t="shared" si="1"/>
        <v>3956</v>
      </c>
      <c r="R9" s="28">
        <f t="shared" si="1"/>
        <v>7420</v>
      </c>
      <c r="S9" s="28">
        <f t="shared" si="1"/>
        <v>39282</v>
      </c>
      <c r="T9" s="28">
        <f t="shared" si="1"/>
        <v>0</v>
      </c>
      <c r="U9" s="28">
        <f t="shared" si="1"/>
        <v>536</v>
      </c>
      <c r="V9" s="28">
        <f>V10+V11+V12+V13+V14</f>
        <v>29713</v>
      </c>
      <c r="W9" s="28">
        <f t="shared" si="1"/>
        <v>0</v>
      </c>
      <c r="X9" s="28" t="e">
        <f>X10+X11+X12+X13+X14+#REF!</f>
        <v>#REF!</v>
      </c>
      <c r="Y9" s="28" t="e">
        <f>Y10+Y11+Y12+Y13+Y14+#REF!</f>
        <v>#REF!</v>
      </c>
      <c r="Z9" s="28" t="e">
        <f>Z10+Z11+Z12+Z13+Z14+#REF!</f>
        <v>#REF!</v>
      </c>
      <c r="AA9" s="28" t="e">
        <f>AA10+AA11+AA12+AA13+AA14+#REF!</f>
        <v>#REF!</v>
      </c>
      <c r="AB9" s="28" t="e">
        <f>AB10+AB11+AB12+AB13+AB14+#REF!</f>
        <v>#REF!</v>
      </c>
      <c r="AC9" s="28" t="e">
        <f>AC10+AC11+AC12+AC13+AC14+#REF!</f>
        <v>#REF!</v>
      </c>
      <c r="AD9" s="28">
        <f>AD10+AD11+AD12+AD13+AD14</f>
        <v>208972</v>
      </c>
      <c r="AE9" s="28">
        <f>AE10+AE11+AE12+AE13+AE14</f>
        <v>0</v>
      </c>
      <c r="AF9" s="28">
        <f>AF10+AF11+AF12+AF13+AF14</f>
        <v>0</v>
      </c>
    </row>
    <row r="10" spans="1:32" ht="15" customHeight="1">
      <c r="A10" s="41">
        <v>2100</v>
      </c>
      <c r="B10" s="42" t="s">
        <v>5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24">
        <v>0</v>
      </c>
      <c r="Y10" s="24">
        <v>0</v>
      </c>
      <c r="Z10" s="24"/>
      <c r="AA10" s="24"/>
      <c r="AB10" s="24"/>
      <c r="AC10" s="24">
        <v>0</v>
      </c>
      <c r="AD10" s="22">
        <f aca="true" t="shared" si="2" ref="AD10:AD16">C10+D10+E10+F10+G10+H10+I10+J10+K10+L10+M10+N10+P10+Q10+R10+S10+T10+U10+V10+W10+X10+Y10+Z10+AA10+AB10+AC10</f>
        <v>0</v>
      </c>
      <c r="AE10" s="43"/>
      <c r="AF10" s="43"/>
    </row>
    <row r="11" spans="1:32" ht="15" customHeight="1">
      <c r="A11" s="41">
        <v>2200</v>
      </c>
      <c r="B11" s="42" t="s">
        <v>0</v>
      </c>
      <c r="C11" s="43">
        <v>22756</v>
      </c>
      <c r="D11" s="43"/>
      <c r="E11" s="43">
        <v>37778</v>
      </c>
      <c r="F11" s="43"/>
      <c r="G11" s="43"/>
      <c r="H11" s="43">
        <v>20306</v>
      </c>
      <c r="I11" s="43">
        <v>400</v>
      </c>
      <c r="J11" s="43"/>
      <c r="K11" s="43">
        <v>6100</v>
      </c>
      <c r="L11" s="43">
        <v>9949</v>
      </c>
      <c r="M11" s="43">
        <v>5500</v>
      </c>
      <c r="N11" s="43">
        <v>9080</v>
      </c>
      <c r="O11" s="43"/>
      <c r="P11" s="43">
        <v>1900</v>
      </c>
      <c r="Q11" s="43">
        <v>1856</v>
      </c>
      <c r="R11" s="43">
        <v>4360</v>
      </c>
      <c r="S11" s="43">
        <v>21932</v>
      </c>
      <c r="T11" s="43"/>
      <c r="U11" s="43"/>
      <c r="V11" s="43">
        <v>8233</v>
      </c>
      <c r="W11" s="43"/>
      <c r="X11" s="24"/>
      <c r="Y11" s="24"/>
      <c r="Z11" s="24">
        <v>0</v>
      </c>
      <c r="AA11" s="24"/>
      <c r="AB11" s="24"/>
      <c r="AC11" s="24"/>
      <c r="AD11" s="22">
        <f t="shared" si="2"/>
        <v>150150</v>
      </c>
      <c r="AE11" s="43"/>
      <c r="AF11" s="43"/>
    </row>
    <row r="12" spans="1:32" ht="34.5" customHeight="1">
      <c r="A12" s="44">
        <v>2300</v>
      </c>
      <c r="B12" s="42" t="s">
        <v>32</v>
      </c>
      <c r="C12" s="45">
        <v>11930</v>
      </c>
      <c r="D12" s="43"/>
      <c r="E12" s="43"/>
      <c r="F12" s="43"/>
      <c r="G12" s="43"/>
      <c r="H12" s="43"/>
      <c r="I12" s="43"/>
      <c r="J12" s="43"/>
      <c r="K12" s="45">
        <v>500</v>
      </c>
      <c r="L12" s="45"/>
      <c r="M12" s="45">
        <v>50</v>
      </c>
      <c r="N12" s="45">
        <v>122</v>
      </c>
      <c r="O12" s="45"/>
      <c r="P12" s="45"/>
      <c r="Q12" s="45">
        <v>820</v>
      </c>
      <c r="R12" s="45">
        <v>3060</v>
      </c>
      <c r="S12" s="45">
        <v>17350</v>
      </c>
      <c r="T12" s="45"/>
      <c r="U12" s="45">
        <v>536</v>
      </c>
      <c r="V12" s="45">
        <v>21480</v>
      </c>
      <c r="W12" s="43"/>
      <c r="X12" s="24"/>
      <c r="Y12" s="24"/>
      <c r="Z12" s="24"/>
      <c r="AA12" s="24"/>
      <c r="AB12" s="24"/>
      <c r="AC12" s="24">
        <v>0</v>
      </c>
      <c r="AD12" s="22">
        <f t="shared" si="2"/>
        <v>55848</v>
      </c>
      <c r="AE12" s="43"/>
      <c r="AF12" s="43"/>
    </row>
    <row r="13" spans="1:32" s="13" customFormat="1" ht="11.25">
      <c r="A13" s="41">
        <v>2400</v>
      </c>
      <c r="B13" s="42" t="s">
        <v>33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>
        <v>1280</v>
      </c>
      <c r="R13" s="43"/>
      <c r="S13" s="43"/>
      <c r="T13" s="43"/>
      <c r="U13" s="43"/>
      <c r="V13" s="43"/>
      <c r="W13" s="43"/>
      <c r="X13" s="24"/>
      <c r="Y13" s="24"/>
      <c r="Z13" s="24"/>
      <c r="AA13" s="24"/>
      <c r="AB13" s="24"/>
      <c r="AC13" s="24"/>
      <c r="AD13" s="22">
        <f t="shared" si="2"/>
        <v>1280</v>
      </c>
      <c r="AE13" s="43"/>
      <c r="AF13" s="43"/>
    </row>
    <row r="14" spans="1:32" s="13" customFormat="1" ht="22.5">
      <c r="A14" s="41">
        <v>2500</v>
      </c>
      <c r="B14" s="42" t="s">
        <v>34</v>
      </c>
      <c r="C14" s="43"/>
      <c r="D14" s="43"/>
      <c r="E14" s="45"/>
      <c r="F14" s="45"/>
      <c r="G14" s="45"/>
      <c r="H14" s="45"/>
      <c r="I14" s="45"/>
      <c r="J14" s="45"/>
      <c r="K14" s="45">
        <v>1214</v>
      </c>
      <c r="L14" s="45">
        <v>480</v>
      </c>
      <c r="M14" s="45"/>
      <c r="N14" s="45">
        <v>0</v>
      </c>
      <c r="O14" s="45"/>
      <c r="P14" s="43"/>
      <c r="Q14" s="43"/>
      <c r="R14" s="43"/>
      <c r="S14" s="43"/>
      <c r="T14" s="43"/>
      <c r="U14" s="43"/>
      <c r="V14" s="43"/>
      <c r="W14" s="43"/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2">
        <f t="shared" si="2"/>
        <v>1694</v>
      </c>
      <c r="AE14" s="43"/>
      <c r="AF14" s="43"/>
    </row>
    <row r="15" spans="1:32" s="13" customFormat="1" ht="11.25">
      <c r="A15" s="26">
        <v>3000</v>
      </c>
      <c r="B15" s="27" t="s">
        <v>35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2">
        <f t="shared" si="2"/>
        <v>0</v>
      </c>
      <c r="AE15" s="28"/>
      <c r="AF15" s="28"/>
    </row>
    <row r="16" spans="1:32" ht="11.25">
      <c r="A16" s="26">
        <v>4000</v>
      </c>
      <c r="B16" s="27" t="s">
        <v>36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/>
      <c r="AD16" s="22">
        <f t="shared" si="2"/>
        <v>0</v>
      </c>
      <c r="AE16" s="28"/>
      <c r="AF16" s="28"/>
    </row>
    <row r="17" spans="1:32" ht="11.25">
      <c r="A17" s="26">
        <v>5000</v>
      </c>
      <c r="B17" s="27" t="s">
        <v>37</v>
      </c>
      <c r="C17" s="28">
        <f>C18+C19</f>
        <v>4000</v>
      </c>
      <c r="D17" s="28">
        <f aca="true" t="shared" si="3" ref="D17:W17">D18+D19</f>
        <v>0</v>
      </c>
      <c r="E17" s="28">
        <f t="shared" si="3"/>
        <v>0</v>
      </c>
      <c r="F17" s="28">
        <f t="shared" si="3"/>
        <v>0</v>
      </c>
      <c r="G17" s="28">
        <f t="shared" si="3"/>
        <v>0</v>
      </c>
      <c r="H17" s="28">
        <f t="shared" si="3"/>
        <v>0</v>
      </c>
      <c r="I17" s="28">
        <f t="shared" si="3"/>
        <v>0</v>
      </c>
      <c r="J17" s="28">
        <f t="shared" si="3"/>
        <v>0</v>
      </c>
      <c r="K17" s="28">
        <f>K18+K19</f>
        <v>0</v>
      </c>
      <c r="L17" s="28">
        <f t="shared" si="3"/>
        <v>0</v>
      </c>
      <c r="M17" s="28">
        <f t="shared" si="3"/>
        <v>0</v>
      </c>
      <c r="N17" s="28">
        <f t="shared" si="3"/>
        <v>1500</v>
      </c>
      <c r="O17" s="28"/>
      <c r="P17" s="28">
        <f t="shared" si="3"/>
        <v>0</v>
      </c>
      <c r="Q17" s="28">
        <f t="shared" si="3"/>
        <v>2469</v>
      </c>
      <c r="R17" s="28">
        <f t="shared" si="3"/>
        <v>0</v>
      </c>
      <c r="S17" s="28">
        <f t="shared" si="3"/>
        <v>0</v>
      </c>
      <c r="T17" s="28">
        <f t="shared" si="3"/>
        <v>0</v>
      </c>
      <c r="U17" s="28">
        <f t="shared" si="3"/>
        <v>0</v>
      </c>
      <c r="V17" s="28">
        <f>V18+V19</f>
        <v>0</v>
      </c>
      <c r="W17" s="28">
        <f t="shared" si="3"/>
        <v>0</v>
      </c>
      <c r="X17" s="28" t="e">
        <f>X18+X19+#REF!</f>
        <v>#REF!</v>
      </c>
      <c r="Y17" s="28" t="e">
        <f>Y18+Y19+#REF!</f>
        <v>#REF!</v>
      </c>
      <c r="Z17" s="28" t="e">
        <f>Z18+Z19+#REF!</f>
        <v>#REF!</v>
      </c>
      <c r="AA17" s="28" t="e">
        <f>AA18+AA19+#REF!</f>
        <v>#REF!</v>
      </c>
      <c r="AB17" s="28" t="e">
        <f>AB18+AB19+#REF!</f>
        <v>#REF!</v>
      </c>
      <c r="AC17" s="28" t="e">
        <f>AC18+AC19+#REF!</f>
        <v>#REF!</v>
      </c>
      <c r="AD17" s="28">
        <f>AD18+AD19</f>
        <v>7969</v>
      </c>
      <c r="AE17" s="28">
        <f>AE18+AE19</f>
        <v>0</v>
      </c>
      <c r="AF17" s="28">
        <f>AF18+AF19</f>
        <v>0</v>
      </c>
    </row>
    <row r="18" spans="1:32" ht="11.25">
      <c r="A18" s="41">
        <v>5100</v>
      </c>
      <c r="B18" s="42" t="s">
        <v>38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2">
        <f>C18+D18+E18+F18+G18+H18+I18+J18+K18+L18+M18+N18+P18+Q18+R18+S18+T18+U18+V18+W18+X18+Y18+Z18+AA18+AB18+AC18</f>
        <v>0</v>
      </c>
      <c r="AE18" s="43"/>
      <c r="AF18" s="43"/>
    </row>
    <row r="19" spans="1:32" s="13" customFormat="1" ht="11.25">
      <c r="A19" s="41">
        <v>5200</v>
      </c>
      <c r="B19" s="42" t="s">
        <v>2</v>
      </c>
      <c r="C19" s="43">
        <v>4000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>
        <v>1500</v>
      </c>
      <c r="O19" s="43">
        <v>0</v>
      </c>
      <c r="P19" s="43"/>
      <c r="Q19" s="43">
        <v>2469</v>
      </c>
      <c r="R19" s="43">
        <v>0</v>
      </c>
      <c r="S19" s="43"/>
      <c r="T19" s="43"/>
      <c r="U19" s="43"/>
      <c r="V19" s="43"/>
      <c r="W19" s="43"/>
      <c r="X19" s="24"/>
      <c r="Y19" s="29"/>
      <c r="Z19" s="24">
        <v>0</v>
      </c>
      <c r="AA19" s="24">
        <v>0</v>
      </c>
      <c r="AB19" s="24">
        <v>0</v>
      </c>
      <c r="AC19" s="24">
        <v>0</v>
      </c>
      <c r="AD19" s="22">
        <f>C19+D19+E19+F19+G19+H19+I19+J19+K19+L19+M19+N19+P19+Q19+R19+S19+T19+U19+V19+W19+X19+Y19+Z19+AA19+AB19+AC19</f>
        <v>7969</v>
      </c>
      <c r="AE19" s="43"/>
      <c r="AF19" s="43"/>
    </row>
    <row r="20" spans="1:32" ht="11.25">
      <c r="A20" s="26">
        <v>6000</v>
      </c>
      <c r="B20" s="27" t="s">
        <v>39</v>
      </c>
      <c r="C20" s="28">
        <f aca="true" t="shared" si="4" ref="C20:U20">C21+C22</f>
        <v>0</v>
      </c>
      <c r="D20" s="28">
        <f t="shared" si="4"/>
        <v>0</v>
      </c>
      <c r="E20" s="28">
        <f t="shared" si="4"/>
        <v>0</v>
      </c>
      <c r="F20" s="28">
        <f t="shared" si="4"/>
        <v>0</v>
      </c>
      <c r="G20" s="28">
        <f t="shared" si="4"/>
        <v>0</v>
      </c>
      <c r="H20" s="28">
        <f t="shared" si="4"/>
        <v>0</v>
      </c>
      <c r="I20" s="28">
        <f t="shared" si="4"/>
        <v>0</v>
      </c>
      <c r="J20" s="28">
        <f t="shared" si="4"/>
        <v>0</v>
      </c>
      <c r="K20" s="28">
        <f>K21+K22</f>
        <v>0</v>
      </c>
      <c r="L20" s="28">
        <f t="shared" si="4"/>
        <v>0</v>
      </c>
      <c r="M20" s="28">
        <f t="shared" si="4"/>
        <v>0</v>
      </c>
      <c r="N20" s="28">
        <f t="shared" si="4"/>
        <v>0</v>
      </c>
      <c r="O20" s="28"/>
      <c r="P20" s="28">
        <f t="shared" si="4"/>
        <v>0</v>
      </c>
      <c r="Q20" s="28">
        <f t="shared" si="4"/>
        <v>0</v>
      </c>
      <c r="R20" s="28">
        <f t="shared" si="4"/>
        <v>0</v>
      </c>
      <c r="S20" s="28">
        <f t="shared" si="4"/>
        <v>0</v>
      </c>
      <c r="T20" s="28">
        <f t="shared" si="4"/>
        <v>0</v>
      </c>
      <c r="U20" s="28">
        <f t="shared" si="4"/>
        <v>0</v>
      </c>
      <c r="V20" s="28">
        <f aca="true" t="shared" si="5" ref="V20:AA20">V21+V22</f>
        <v>0</v>
      </c>
      <c r="W20" s="28">
        <f t="shared" si="5"/>
        <v>2400</v>
      </c>
      <c r="X20" s="28">
        <f t="shared" si="5"/>
        <v>0</v>
      </c>
      <c r="Y20" s="28">
        <f t="shared" si="5"/>
        <v>0</v>
      </c>
      <c r="Z20" s="28">
        <f t="shared" si="5"/>
        <v>0</v>
      </c>
      <c r="AA20" s="28">
        <f t="shared" si="5"/>
        <v>0</v>
      </c>
      <c r="AB20" s="28">
        <f>AB21+AB22+AB23</f>
        <v>0</v>
      </c>
      <c r="AC20" s="28">
        <f>AC21+AC22</f>
        <v>0</v>
      </c>
      <c r="AD20" s="28">
        <f>AD21+AD22+AD23</f>
        <v>2400</v>
      </c>
      <c r="AE20" s="28">
        <f>AE21+AE22</f>
        <v>0</v>
      </c>
      <c r="AF20" s="28">
        <f>AF21+AF22</f>
        <v>0</v>
      </c>
    </row>
    <row r="21" spans="1:32" ht="11.25">
      <c r="A21" s="41">
        <v>6200</v>
      </c>
      <c r="B21" s="46" t="s">
        <v>40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>
        <v>2400</v>
      </c>
      <c r="X21" s="24">
        <v>0</v>
      </c>
      <c r="Y21" s="24">
        <v>0</v>
      </c>
      <c r="Z21" s="24"/>
      <c r="AA21" s="24"/>
      <c r="AB21" s="24"/>
      <c r="AC21" s="24"/>
      <c r="AD21" s="22">
        <f>C21+D21+E21+F21+G21+H21+I21+J21+K21+L21+M21+N21+P21+Q21+R21+S21+T21+U21+V21+W21+X21+Y21+Z21+AA21+AB21+AC21</f>
        <v>2400</v>
      </c>
      <c r="AE21" s="43"/>
      <c r="AF21" s="43"/>
    </row>
    <row r="22" spans="1:32" s="13" customFormat="1" ht="11.25">
      <c r="A22" s="41">
        <v>6300</v>
      </c>
      <c r="B22" s="42" t="s">
        <v>41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24">
        <v>0</v>
      </c>
      <c r="Y22" s="24">
        <v>0</v>
      </c>
      <c r="Z22" s="24">
        <v>0</v>
      </c>
      <c r="AA22" s="24">
        <v>0</v>
      </c>
      <c r="AB22" s="24"/>
      <c r="AC22" s="24"/>
      <c r="AD22" s="22">
        <f>C22+D22+E22+F22+G22+H22+I22+J22+K22+L22+M22+N22+P22+Q22+R22+S22+T22+U22+V22+W22+X22+Y22+Z22+AA22+AB22+AC22</f>
        <v>0</v>
      </c>
      <c r="AE22" s="43"/>
      <c r="AF22" s="43"/>
    </row>
    <row r="23" spans="1:32" s="13" customFormat="1" ht="11.25">
      <c r="A23" s="41">
        <v>6400</v>
      </c>
      <c r="B23" s="14" t="s">
        <v>42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>
        <v>0</v>
      </c>
      <c r="X23" s="24"/>
      <c r="Y23" s="24"/>
      <c r="Z23" s="24"/>
      <c r="AA23" s="24"/>
      <c r="AB23" s="24"/>
      <c r="AC23" s="24"/>
      <c r="AD23" s="22">
        <f>C23+D23+E23+F23+G23+H23+I23+J23+K23+L23+M23+N23+P23+Q23+R23+S23+T23+U23+V23+W23+X23+Y23+Z23+AA23+AB23+AC23</f>
        <v>0</v>
      </c>
      <c r="AE23" s="43"/>
      <c r="AF23" s="43"/>
    </row>
    <row r="24" spans="1:32" s="13" customFormat="1" ht="56.25" hidden="1">
      <c r="A24" s="30">
        <v>7000</v>
      </c>
      <c r="B24" s="31" t="s">
        <v>43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/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/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2">
        <f>C24+D24+E24+F24+G24+H24+I24+J24+K24+L24+M24+N24+P24+Q24+R24+S24+T24+U24+V24+W24+X24+Y24+Z24+AA24+AB24+AC24</f>
        <v>0</v>
      </c>
      <c r="AE24" s="28">
        <v>0</v>
      </c>
      <c r="AF24" s="28">
        <v>0</v>
      </c>
    </row>
    <row r="25" spans="1:98" ht="11.25">
      <c r="A25" s="32"/>
      <c r="B25" s="33" t="s">
        <v>44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22">
        <f>C25+D25+E25+F25+G25+H25+I25+J25+K25+L25+M25+N25+P25+Q25+R25+S25+T25+U25+V25+W25+X25+Y25+Z25+AA25+AB25+AC25</f>
        <v>0</v>
      </c>
      <c r="AE25" s="47"/>
      <c r="AF25" s="47"/>
      <c r="CO25" s="15"/>
      <c r="CP25" s="15"/>
      <c r="CQ25" s="15"/>
      <c r="CR25" s="15"/>
      <c r="CS25" s="15"/>
      <c r="CT25" s="15"/>
    </row>
    <row r="26" spans="1:98" ht="13.5" customHeight="1">
      <c r="A26" s="35" t="s">
        <v>45</v>
      </c>
      <c r="B26" s="27" t="s">
        <v>46</v>
      </c>
      <c r="C26" s="48">
        <f aca="true" t="shared" si="6" ref="C26:AC26">C6+C9+C15+C16+C17+C20+C24</f>
        <v>111380</v>
      </c>
      <c r="D26" s="49">
        <f t="shared" si="6"/>
        <v>0</v>
      </c>
      <c r="E26" s="49">
        <f t="shared" si="6"/>
        <v>37778</v>
      </c>
      <c r="F26" s="49">
        <f t="shared" si="6"/>
        <v>0</v>
      </c>
      <c r="G26" s="49">
        <f t="shared" si="6"/>
        <v>0</v>
      </c>
      <c r="H26" s="49">
        <f t="shared" si="6"/>
        <v>20306</v>
      </c>
      <c r="I26" s="49">
        <f t="shared" si="6"/>
        <v>400</v>
      </c>
      <c r="J26" s="49">
        <f t="shared" si="6"/>
        <v>0</v>
      </c>
      <c r="K26" s="49">
        <f>K6+K9+K15+K16+K17+K20+K24</f>
        <v>7814</v>
      </c>
      <c r="L26" s="49">
        <f t="shared" si="6"/>
        <v>10429</v>
      </c>
      <c r="M26" s="49">
        <f t="shared" si="6"/>
        <v>6469</v>
      </c>
      <c r="N26" s="49">
        <f t="shared" si="6"/>
        <v>20648</v>
      </c>
      <c r="O26" s="49"/>
      <c r="P26" s="49">
        <f t="shared" si="6"/>
        <v>3419</v>
      </c>
      <c r="Q26" s="49">
        <f t="shared" si="6"/>
        <v>14989</v>
      </c>
      <c r="R26" s="49">
        <f t="shared" si="6"/>
        <v>24933</v>
      </c>
      <c r="S26" s="49">
        <f t="shared" si="6"/>
        <v>80662</v>
      </c>
      <c r="T26" s="49">
        <f t="shared" si="6"/>
        <v>0</v>
      </c>
      <c r="U26" s="49">
        <f t="shared" si="6"/>
        <v>536</v>
      </c>
      <c r="V26" s="49">
        <f>V6+V9+V15+V16+V17+V20+V24</f>
        <v>42567</v>
      </c>
      <c r="W26" s="49">
        <v>2400</v>
      </c>
      <c r="X26" s="49" t="e">
        <f t="shared" si="6"/>
        <v>#REF!</v>
      </c>
      <c r="Y26" s="49" t="e">
        <f t="shared" si="6"/>
        <v>#REF!</v>
      </c>
      <c r="Z26" s="49" t="e">
        <f t="shared" si="6"/>
        <v>#REF!</v>
      </c>
      <c r="AA26" s="48" t="e">
        <f t="shared" si="6"/>
        <v>#REF!</v>
      </c>
      <c r="AB26" s="48" t="e">
        <f t="shared" si="6"/>
        <v>#REF!</v>
      </c>
      <c r="AC26" s="49" t="e">
        <f t="shared" si="6"/>
        <v>#REF!</v>
      </c>
      <c r="AD26" s="50">
        <f>SUM(C26:W26)</f>
        <v>384730</v>
      </c>
      <c r="AE26" s="51">
        <f>AE25</f>
        <v>0</v>
      </c>
      <c r="AF26" s="49">
        <f>AF25</f>
        <v>0</v>
      </c>
      <c r="AK26" s="15"/>
      <c r="AL26" s="15"/>
      <c r="AM26" s="15"/>
      <c r="AN26" s="15"/>
      <c r="AO26" s="15"/>
      <c r="AP26" s="15"/>
      <c r="CO26" s="15"/>
      <c r="CP26" s="15"/>
      <c r="CQ26" s="15"/>
      <c r="CR26" s="15"/>
      <c r="CS26" s="15"/>
      <c r="CT26" s="15"/>
    </row>
    <row r="27" spans="1:30" s="15" customFormat="1" ht="11.25">
      <c r="A27" s="4"/>
      <c r="B27" s="4"/>
      <c r="C27" s="5"/>
      <c r="AD27" s="16"/>
    </row>
    <row r="28" spans="1:12" s="15" customFormat="1" ht="15">
      <c r="A28" s="4"/>
      <c r="B28" s="53" t="s">
        <v>60</v>
      </c>
      <c r="C28" s="54"/>
      <c r="D28" s="54"/>
      <c r="E28" s="54"/>
      <c r="F28" s="54"/>
      <c r="G28" s="54"/>
      <c r="H28" s="54"/>
      <c r="I28" s="54"/>
      <c r="J28" s="54"/>
      <c r="K28" s="54"/>
      <c r="L28" s="4"/>
    </row>
    <row r="29" spans="31:50" ht="11.25"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</row>
    <row r="30" spans="40:50" ht="11.25"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</row>
  </sheetData>
  <sheetProtection/>
  <mergeCells count="1">
    <mergeCell ref="B28:K28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Elga Dzedzele</dc:creator>
  <cp:keywords/>
  <dc:description/>
  <cp:lastModifiedBy>Santa Hermane</cp:lastModifiedBy>
  <cp:lastPrinted>2021-10-14T10:14:41Z</cp:lastPrinted>
  <dcterms:created xsi:type="dcterms:W3CDTF">2019-09-16T08:41:53Z</dcterms:created>
  <dcterms:modified xsi:type="dcterms:W3CDTF">2021-10-14T10:15:01Z</dcterms:modified>
  <cp:category/>
  <cp:version/>
  <cp:contentType/>
  <cp:contentStatus/>
</cp:coreProperties>
</file>