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zd.pa iest.pa EKK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<sst xmlns="http://schemas.openxmlformats.org/spreadsheetml/2006/main" count="51" uniqueCount="50">
  <si>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01.721</t>
  </si>
  <si>
    <t>Atkritumu apsaimniekošana</t>
  </si>
  <si>
    <t>07.210</t>
  </si>
  <si>
    <t>Komandējumi un dienesta braucieni</t>
  </si>
  <si>
    <t>Pakalpojumi</t>
  </si>
  <si>
    <t>Budžeta iestāžu nodokļu maksājumi</t>
  </si>
  <si>
    <t>Nemateriālie ieguldījumi</t>
  </si>
  <si>
    <t>Pamatlīdzekļi</t>
  </si>
  <si>
    <t>Izdevumi periodikas iegādei</t>
  </si>
  <si>
    <t>Sociālie pabalsti natūrā</t>
  </si>
  <si>
    <t>Atalgojums</t>
  </si>
  <si>
    <t>Pamatskola</t>
  </si>
  <si>
    <t>Budžeta klasifi kācijas kodi</t>
  </si>
  <si>
    <t>Rādītāju nosaukumi</t>
  </si>
  <si>
    <t>Pašvaldību parādu % nomaksa</t>
  </si>
  <si>
    <t>Bibliotēka</t>
  </si>
  <si>
    <t>Kultūras nams</t>
  </si>
  <si>
    <t>ATLĪDZĪBA</t>
  </si>
  <si>
    <t>PRECES UN PAKALPOJUMI</t>
  </si>
  <si>
    <t>Krājumi, materiāli, energoresursi, preces, biroja preces un inventārs, kurus neuzskaita kodā 5000</t>
  </si>
  <si>
    <t>SUBSĪDIJAS UN DOTĀCIJAS</t>
  </si>
  <si>
    <t>PROCENTU IZDEVUMI</t>
  </si>
  <si>
    <t>PAMATKAPITĀLA VEIDOŠANA</t>
  </si>
  <si>
    <t>SOCIĀLIE PABALSTI</t>
  </si>
  <si>
    <t>Sociālie pabalsti naudā</t>
  </si>
  <si>
    <t>Kredīts + apgrozāmie līdzekļi gada beigās</t>
  </si>
  <si>
    <t xml:space="preserve">                                                      </t>
  </si>
  <si>
    <t>IZDEVUMI   KOPĀ</t>
  </si>
  <si>
    <t>Lietvedības nodaļa</t>
  </si>
  <si>
    <t>Notekūdeņu aps.</t>
  </si>
  <si>
    <t>Ūdenssaimniecība</t>
  </si>
  <si>
    <t>Saimniecības daļa</t>
  </si>
  <si>
    <t>Skolas autobuss</t>
  </si>
  <si>
    <t>Soc.dienests</t>
  </si>
  <si>
    <t>KOPĀ</t>
  </si>
  <si>
    <t>Pārējie pabalsti</t>
  </si>
  <si>
    <t>Darba devēja valsts sociālās apdrošināšanas obligātās iemaksas, sociāla rakstura pabalsti un kompensācijas</t>
  </si>
  <si>
    <t>ES proj.</t>
  </si>
  <si>
    <t>Sabiedriski derīgie darbi</t>
  </si>
  <si>
    <t>Ogres novada pašvaldības Mazozolu pag.pārvaldes vadītājs:                                                        Dzintars Žvīgurs</t>
  </si>
  <si>
    <t>Mazozolu pagasta pārvaldes 2020.gada izdevumi atbilstoši funkcionālajām kategoprijām</t>
  </si>
  <si>
    <t>Ambulance</t>
  </si>
  <si>
    <t>Ceļu remonti CF</t>
  </si>
  <si>
    <t>Energoefektiv.DRN</t>
  </si>
  <si>
    <t>Kapitālie izdevumi Eiropas Savienības politiku instrumentu līdzfinansēto projektu un (vai) pasākumu īstenošanai un pārējie kapitālie izdevumi</t>
  </si>
  <si>
    <t xml:space="preserve">sagatavoja: g.grāmatvede Diāna Piļķe  </t>
  </si>
  <si>
    <t>Papildus aktivitātes</t>
  </si>
  <si>
    <t>Projekts Veidojam vidi Ogres novadā</t>
  </si>
  <si>
    <t>Kredīts</t>
  </si>
  <si>
    <t>Apgrozāmie līdzekļi gada beigās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</si>
</sst>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0.0"/>
    <numFmt numFmtId="191" formatCode="0.0000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#,##0.0"/>
    <numFmt numFmtId="201" formatCode="_-* #,##0_-;\-* #,##0_-;_-* &quot;-&quot;??_-;_-@_-"/>
    <numFmt numFmtId="202" formatCode="[$-426]dddd\,\ yyyy&quot;. gada &quot;d\.\ mmmm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7" fillId="38" borderId="1" applyNumberFormat="0" applyAlignment="0" applyProtection="0"/>
    <xf numFmtId="0" fontId="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9" borderId="1" applyNumberFormat="0" applyAlignment="0" applyProtection="0"/>
    <xf numFmtId="0" fontId="3" fillId="0" borderId="0" applyNumberFormat="0" applyFill="0" applyBorder="0" applyAlignment="0" applyProtection="0"/>
    <xf numFmtId="0" fontId="17" fillId="38" borderId="6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31" fillId="40" borderId="0" applyNumberFormat="0" applyBorder="0" applyAlignment="0" applyProtection="0"/>
    <xf numFmtId="0" fontId="15" fillId="0" borderId="8" applyNumberFormat="0" applyFill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32" fillId="0" borderId="0" applyNumberFormat="0" applyFill="0" applyBorder="0" applyAlignment="0" applyProtection="0"/>
    <xf numFmtId="0" fontId="33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45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6" borderId="0" xfId="0" applyFont="1" applyFill="1" applyAlignment="1">
      <alignment/>
    </xf>
    <xf numFmtId="1" fontId="21" fillId="0" borderId="0" xfId="0" applyNumberFormat="1" applyFont="1" applyAlignment="1">
      <alignment horizontal="right" vertical="center"/>
    </xf>
    <xf numFmtId="1" fontId="23" fillId="0" borderId="0" xfId="0" applyNumberFormat="1" applyFont="1" applyAlignment="1">
      <alignment/>
    </xf>
    <xf numFmtId="192" fontId="21" fillId="46" borderId="0" xfId="0" applyNumberFormat="1" applyFont="1" applyFill="1" applyBorder="1" applyAlignment="1">
      <alignment horizontal="center" vertical="center"/>
    </xf>
    <xf numFmtId="0" fontId="21" fillId="46" borderId="0" xfId="0" applyFont="1" applyFill="1" applyBorder="1" applyAlignment="1">
      <alignment/>
    </xf>
    <xf numFmtId="0" fontId="21" fillId="46" borderId="0" xfId="0" applyFont="1" applyFill="1" applyBorder="1" applyAlignment="1">
      <alignment horizontal="center" vertical="center" textRotation="90" wrapText="1"/>
    </xf>
    <xf numFmtId="0" fontId="21" fillId="46" borderId="0" xfId="0" applyFont="1" applyFill="1" applyBorder="1" applyAlignment="1">
      <alignment horizontal="center" vertical="center" wrapText="1"/>
    </xf>
    <xf numFmtId="0" fontId="22" fillId="46" borderId="0" xfId="0" applyFont="1" applyFill="1" applyBorder="1" applyAlignment="1">
      <alignment horizontal="center" vertical="center" textRotation="90" wrapText="1"/>
    </xf>
    <xf numFmtId="1" fontId="22" fillId="46" borderId="0" xfId="0" applyNumberFormat="1" applyFont="1" applyFill="1" applyBorder="1" applyAlignment="1">
      <alignment horizontal="center" wrapText="1"/>
    </xf>
    <xf numFmtId="1" fontId="22" fillId="46" borderId="0" xfId="0" applyNumberFormat="1" applyFont="1" applyFill="1" applyBorder="1" applyAlignment="1">
      <alignment horizontal="center" vertical="center"/>
    </xf>
    <xf numFmtId="1" fontId="23" fillId="46" borderId="0" xfId="0" applyNumberFormat="1" applyFont="1" applyFill="1" applyBorder="1" applyAlignment="1">
      <alignment horizontal="center" vertical="center"/>
    </xf>
    <xf numFmtId="0" fontId="21" fillId="46" borderId="0" xfId="0" applyFont="1" applyFill="1" applyBorder="1" applyAlignment="1">
      <alignment horizontal="center"/>
    </xf>
    <xf numFmtId="0" fontId="22" fillId="46" borderId="0" xfId="0" applyFont="1" applyFill="1" applyBorder="1" applyAlignment="1">
      <alignment horizontal="center"/>
    </xf>
    <xf numFmtId="0" fontId="24" fillId="46" borderId="0" xfId="0" applyFont="1" applyFill="1" applyBorder="1" applyAlignment="1">
      <alignment horizontal="center"/>
    </xf>
    <xf numFmtId="1" fontId="21" fillId="46" borderId="0" xfId="0" applyNumberFormat="1" applyFont="1" applyFill="1" applyBorder="1" applyAlignment="1">
      <alignment/>
    </xf>
    <xf numFmtId="1" fontId="21" fillId="46" borderId="0" xfId="0" applyNumberFormat="1" applyFont="1" applyFill="1" applyBorder="1" applyAlignment="1">
      <alignment horizontal="right" vertical="center"/>
    </xf>
    <xf numFmtId="1" fontId="25" fillId="46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/>
    </xf>
    <xf numFmtId="2" fontId="21" fillId="47" borderId="16" xfId="0" applyNumberFormat="1" applyFont="1" applyFill="1" applyBorder="1" applyAlignment="1">
      <alignment horizontal="center" vertical="center" wrapText="1"/>
    </xf>
    <xf numFmtId="192" fontId="21" fillId="47" borderId="16" xfId="0" applyNumberFormat="1" applyFont="1" applyFill="1" applyBorder="1" applyAlignment="1">
      <alignment horizontal="center" vertical="center"/>
    </xf>
    <xf numFmtId="190" fontId="21" fillId="47" borderId="16" xfId="0" applyNumberFormat="1" applyFont="1" applyFill="1" applyBorder="1" applyAlignment="1">
      <alignment horizontal="center" vertical="center"/>
    </xf>
    <xf numFmtId="2" fontId="21" fillId="47" borderId="16" xfId="0" applyNumberFormat="1" applyFont="1" applyFill="1" applyBorder="1" applyAlignment="1">
      <alignment horizontal="center" vertical="center"/>
    </xf>
    <xf numFmtId="49" fontId="21" fillId="47" borderId="16" xfId="0" applyNumberFormat="1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 textRotation="90" wrapText="1"/>
    </xf>
    <xf numFmtId="0" fontId="21" fillId="6" borderId="17" xfId="0" applyFont="1" applyFill="1" applyBorder="1" applyAlignment="1" quotePrefix="1">
      <alignment horizontal="center" vertical="center" textRotation="90" wrapText="1"/>
    </xf>
    <xf numFmtId="0" fontId="22" fillId="6" borderId="16" xfId="0" applyFont="1" applyFill="1" applyBorder="1" applyAlignment="1">
      <alignment horizontal="center" vertical="center" wrapText="1"/>
    </xf>
    <xf numFmtId="1" fontId="22" fillId="6" borderId="16" xfId="0" applyNumberFormat="1" applyFont="1" applyFill="1" applyBorder="1" applyAlignment="1">
      <alignment horizontal="center" wrapText="1"/>
    </xf>
    <xf numFmtId="0" fontId="22" fillId="48" borderId="16" xfId="0" applyFont="1" applyFill="1" applyBorder="1" applyAlignment="1">
      <alignment horizontal="center" vertical="center" wrapText="1"/>
    </xf>
    <xf numFmtId="0" fontId="22" fillId="48" borderId="16" xfId="0" applyFont="1" applyFill="1" applyBorder="1" applyAlignment="1">
      <alignment horizontal="left" vertical="center" wrapText="1"/>
    </xf>
    <xf numFmtId="1" fontId="22" fillId="48" borderId="16" xfId="0" applyNumberFormat="1" applyFont="1" applyFill="1" applyBorder="1" applyAlignment="1">
      <alignment horizontal="center" wrapText="1"/>
    </xf>
    <xf numFmtId="0" fontId="22" fillId="48" borderId="16" xfId="0" applyFont="1" applyFill="1" applyBorder="1" applyAlignment="1">
      <alignment horizontal="center"/>
    </xf>
    <xf numFmtId="0" fontId="22" fillId="48" borderId="16" xfId="0" applyFont="1" applyFill="1" applyBorder="1" applyAlignment="1">
      <alignment wrapText="1"/>
    </xf>
    <xf numFmtId="1" fontId="22" fillId="48" borderId="16" xfId="0" applyNumberFormat="1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/>
    </xf>
    <xf numFmtId="0" fontId="22" fillId="6" borderId="16" xfId="0" applyFont="1" applyFill="1" applyBorder="1" applyAlignment="1">
      <alignment horizontal="center" wrapText="1"/>
    </xf>
    <xf numFmtId="1" fontId="22" fillId="6" borderId="16" xfId="0" applyNumberFormat="1" applyFont="1" applyFill="1" applyBorder="1" applyAlignment="1">
      <alignment horizontal="center" vertical="center"/>
    </xf>
    <xf numFmtId="0" fontId="22" fillId="48" borderId="16" xfId="0" applyFont="1" applyFill="1" applyBorder="1" applyAlignment="1">
      <alignment horizontal="center" vertical="center"/>
    </xf>
    <xf numFmtId="0" fontId="22" fillId="48" borderId="16" xfId="0" applyFont="1" applyFill="1" applyBorder="1" applyAlignment="1">
      <alignment horizontal="left" wrapText="1"/>
    </xf>
    <xf numFmtId="0" fontId="22" fillId="6" borderId="16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wrapText="1"/>
    </xf>
    <xf numFmtId="0" fontId="23" fillId="0" borderId="16" xfId="0" applyFont="1" applyBorder="1" applyAlignment="1">
      <alignment horizontal="right"/>
    </xf>
    <xf numFmtId="0" fontId="21" fillId="0" borderId="16" xfId="0" applyFont="1" applyBorder="1" applyAlignment="1">
      <alignment horizontal="center"/>
    </xf>
    <xf numFmtId="0" fontId="22" fillId="6" borderId="16" xfId="0" applyFont="1" applyFill="1" applyBorder="1" applyAlignment="1">
      <alignment/>
    </xf>
    <xf numFmtId="1" fontId="21" fillId="6" borderId="16" xfId="0" applyNumberFormat="1" applyFont="1" applyFill="1" applyBorder="1" applyAlignment="1">
      <alignment/>
    </xf>
    <xf numFmtId="1" fontId="21" fillId="0" borderId="0" xfId="0" applyNumberFormat="1" applyFont="1" applyBorder="1" applyAlignment="1">
      <alignment/>
    </xf>
    <xf numFmtId="1" fontId="22" fillId="46" borderId="0" xfId="0" applyNumberFormat="1" applyFont="1" applyFill="1" applyBorder="1" applyAlignment="1">
      <alignment/>
    </xf>
    <xf numFmtId="0" fontId="22" fillId="6" borderId="16" xfId="0" applyFont="1" applyFill="1" applyBorder="1" applyAlignment="1">
      <alignment horizontal="center" vertical="center" textRotation="90" wrapText="1"/>
    </xf>
    <xf numFmtId="0" fontId="21" fillId="6" borderId="16" xfId="0" applyFont="1" applyFill="1" applyBorder="1" applyAlignment="1">
      <alignment horizontal="center" vertical="center" textRotation="90" wrapText="1"/>
    </xf>
    <xf numFmtId="0" fontId="21" fillId="6" borderId="16" xfId="0" applyFont="1" applyFill="1" applyBorder="1" applyAlignment="1">
      <alignment horizontal="center"/>
    </xf>
    <xf numFmtId="0" fontId="21" fillId="6" borderId="16" xfId="0" applyFont="1" applyFill="1" applyBorder="1" applyAlignment="1">
      <alignment/>
    </xf>
    <xf numFmtId="1" fontId="22" fillId="0" borderId="16" xfId="0" applyNumberFormat="1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</cellXfs>
  <cellStyles count="79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 2" xfId="77"/>
    <cellStyle name="Normal_2009.g plāns apst" xfId="78"/>
    <cellStyle name="Nosaukums" xfId="79"/>
    <cellStyle name="Note" xfId="80"/>
    <cellStyle name="Paskaidrojošs teksts" xfId="81"/>
    <cellStyle name="Pārbaudes šūna" xfId="82"/>
    <cellStyle name="Piezīme" xfId="83"/>
    <cellStyle name="Percent" xfId="84"/>
    <cellStyle name="Saistīta šūna" xfId="85"/>
    <cellStyle name="Slikts" xfId="86"/>
    <cellStyle name="Currency" xfId="87"/>
    <cellStyle name="Currency [0]" xfId="88"/>
    <cellStyle name="Virsraksts 1" xfId="89"/>
    <cellStyle name="Virsraksts 2" xfId="90"/>
    <cellStyle name="Virsraksts 3" xfId="91"/>
    <cellStyle name="Virsraksts 4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1"/>
  <sheetViews>
    <sheetView tabSelected="1" zoomScale="91" zoomScaleNormal="9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21" sqref="Z21"/>
    </sheetView>
  </sheetViews>
  <sheetFormatPr defaultColWidth="9.140625" defaultRowHeight="12.75"/>
  <cols>
    <col min="1" max="1" width="4.8515625" style="1" customWidth="1"/>
    <col min="2" max="2" width="28.7109375" style="1" customWidth="1"/>
    <col min="3" max="3" width="5.57421875" style="2" customWidth="1"/>
    <col min="4" max="4" width="4.28125" style="1" customWidth="1"/>
    <col min="5" max="5" width="4.57421875" style="1" customWidth="1"/>
    <col min="6" max="7" width="4.8515625" style="1" customWidth="1"/>
    <col min="8" max="8" width="6.421875" style="1" customWidth="1"/>
    <col min="9" max="9" width="4.7109375" style="1" customWidth="1"/>
    <col min="10" max="10" width="5.8515625" style="1" customWidth="1"/>
    <col min="11" max="11" width="5.421875" style="1" customWidth="1"/>
    <col min="12" max="12" width="5.7109375" style="1" customWidth="1"/>
    <col min="13" max="14" width="5.421875" style="1" customWidth="1"/>
    <col min="15" max="16" width="5.00390625" style="1" customWidth="1"/>
    <col min="17" max="18" width="5.421875" style="1" customWidth="1"/>
    <col min="19" max="19" width="5.00390625" style="1" customWidth="1"/>
    <col min="20" max="20" width="5.140625" style="1" customWidth="1"/>
    <col min="21" max="21" width="6.57421875" style="1" customWidth="1"/>
    <col min="22" max="22" width="4.57421875" style="1" customWidth="1"/>
    <col min="23" max="23" width="5.7109375" style="1" customWidth="1"/>
    <col min="24" max="24" width="6.8515625" style="1" customWidth="1"/>
    <col min="25" max="25" width="5.8515625" style="1" customWidth="1"/>
    <col min="26" max="26" width="7.140625" style="1" customWidth="1"/>
    <col min="27" max="27" width="3.57421875" style="1" customWidth="1"/>
    <col min="28" max="28" width="5.8515625" style="1" bestFit="1" customWidth="1"/>
    <col min="29" max="29" width="0.2890625" style="1" customWidth="1"/>
    <col min="30" max="30" width="9.28125" style="1" customWidth="1"/>
    <col min="31" max="31" width="7.140625" style="1" customWidth="1"/>
    <col min="32" max="32" width="11.28125" style="1" customWidth="1"/>
    <col min="33" max="16384" width="9.140625" style="1" customWidth="1"/>
  </cols>
  <sheetData>
    <row r="1" spans="1:9" ht="12.75">
      <c r="A1" s="22" t="s">
        <v>40</v>
      </c>
      <c r="B1" s="22"/>
      <c r="C1" s="23"/>
      <c r="D1" s="22"/>
      <c r="E1" s="22"/>
      <c r="F1" s="22"/>
      <c r="G1" s="22"/>
      <c r="H1" s="24"/>
      <c r="I1" s="24"/>
    </row>
    <row r="3" spans="1:31" ht="11.25">
      <c r="A3" s="25"/>
      <c r="B3" s="25"/>
      <c r="C3" s="29">
        <v>1.11</v>
      </c>
      <c r="D3" s="30" t="s">
        <v>0</v>
      </c>
      <c r="E3" s="31">
        <v>5.1</v>
      </c>
      <c r="F3" s="32">
        <v>5.2</v>
      </c>
      <c r="G3" s="29">
        <v>6.3</v>
      </c>
      <c r="H3" s="32">
        <v>6.6</v>
      </c>
      <c r="I3" s="29">
        <v>6.606</v>
      </c>
      <c r="J3" s="33" t="s">
        <v>2</v>
      </c>
      <c r="K3" s="32">
        <v>8.21</v>
      </c>
      <c r="L3" s="32">
        <v>8.23</v>
      </c>
      <c r="M3" s="32">
        <v>9.2</v>
      </c>
      <c r="N3" s="32">
        <v>9.82</v>
      </c>
      <c r="O3" s="32">
        <v>10.5</v>
      </c>
      <c r="P3" s="32">
        <v>10.7</v>
      </c>
      <c r="Q3" s="32">
        <v>10.79</v>
      </c>
      <c r="R3" s="32">
        <v>4.51</v>
      </c>
      <c r="S3" s="30">
        <v>5.31</v>
      </c>
      <c r="T3" s="30">
        <v>8.29007</v>
      </c>
      <c r="U3" s="30"/>
      <c r="W3" s="8"/>
      <c r="X3" s="8"/>
      <c r="Y3" s="8"/>
      <c r="Z3" s="8"/>
      <c r="AA3" s="8"/>
      <c r="AB3" s="8"/>
      <c r="AC3" s="8"/>
      <c r="AD3" s="9"/>
      <c r="AE3" s="9"/>
    </row>
    <row r="4" spans="1:32" ht="92.25" customHeight="1">
      <c r="A4" s="26" t="s">
        <v>12</v>
      </c>
      <c r="B4" s="26" t="s">
        <v>13</v>
      </c>
      <c r="C4" s="34" t="s">
        <v>28</v>
      </c>
      <c r="D4" s="34" t="s">
        <v>14</v>
      </c>
      <c r="E4" s="34" t="s">
        <v>1</v>
      </c>
      <c r="F4" s="34" t="s">
        <v>29</v>
      </c>
      <c r="G4" s="35" t="s">
        <v>30</v>
      </c>
      <c r="H4" s="34" t="s">
        <v>31</v>
      </c>
      <c r="I4" s="35" t="s">
        <v>47</v>
      </c>
      <c r="J4" s="34" t="s">
        <v>41</v>
      </c>
      <c r="K4" s="34" t="s">
        <v>15</v>
      </c>
      <c r="L4" s="34" t="s">
        <v>16</v>
      </c>
      <c r="M4" s="34" t="s">
        <v>11</v>
      </c>
      <c r="N4" s="34" t="s">
        <v>32</v>
      </c>
      <c r="O4" s="34" t="s">
        <v>38</v>
      </c>
      <c r="P4" s="34" t="s">
        <v>33</v>
      </c>
      <c r="Q4" s="34" t="s">
        <v>33</v>
      </c>
      <c r="R4" s="34" t="s">
        <v>42</v>
      </c>
      <c r="S4" s="34" t="s">
        <v>43</v>
      </c>
      <c r="T4" s="34" t="s">
        <v>46</v>
      </c>
      <c r="U4" s="34" t="s">
        <v>34</v>
      </c>
      <c r="V4" s="57" t="s">
        <v>48</v>
      </c>
      <c r="W4" s="58" t="s">
        <v>49</v>
      </c>
      <c r="X4" s="10"/>
      <c r="Y4" s="10"/>
      <c r="Z4" s="10"/>
      <c r="AA4" s="10"/>
      <c r="AB4" s="10"/>
      <c r="AC4" s="10"/>
      <c r="AD4" s="11"/>
      <c r="AE4" s="12"/>
      <c r="AF4" s="10"/>
    </row>
    <row r="5" spans="1:32" ht="11.25">
      <c r="A5" s="36">
        <v>1000</v>
      </c>
      <c r="B5" s="36" t="s">
        <v>17</v>
      </c>
      <c r="C5" s="37">
        <f aca="true" t="shared" si="0" ref="C5:S5">C6+C7</f>
        <v>56496</v>
      </c>
      <c r="D5" s="37">
        <f t="shared" si="0"/>
        <v>0</v>
      </c>
      <c r="E5" s="37">
        <f t="shared" si="0"/>
        <v>0</v>
      </c>
      <c r="F5" s="37">
        <f t="shared" si="0"/>
        <v>434</v>
      </c>
      <c r="G5" s="37">
        <f t="shared" si="0"/>
        <v>434</v>
      </c>
      <c r="H5" s="37">
        <f t="shared" si="0"/>
        <v>61776</v>
      </c>
      <c r="I5" s="37">
        <f t="shared" si="0"/>
        <v>0</v>
      </c>
      <c r="J5" s="37">
        <f t="shared" si="0"/>
        <v>24840</v>
      </c>
      <c r="K5" s="37">
        <f t="shared" si="0"/>
        <v>9677</v>
      </c>
      <c r="L5" s="37">
        <f t="shared" si="0"/>
        <v>15120</v>
      </c>
      <c r="M5" s="37">
        <f t="shared" si="0"/>
        <v>124</v>
      </c>
      <c r="N5" s="37">
        <f t="shared" si="0"/>
        <v>9660</v>
      </c>
      <c r="O5" s="37">
        <f t="shared" si="0"/>
        <v>0</v>
      </c>
      <c r="P5" s="37">
        <f t="shared" si="0"/>
        <v>0</v>
      </c>
      <c r="Q5" s="37">
        <f t="shared" si="0"/>
        <v>0</v>
      </c>
      <c r="R5" s="37">
        <f t="shared" si="0"/>
        <v>12869</v>
      </c>
      <c r="S5" s="37">
        <f t="shared" si="0"/>
        <v>0</v>
      </c>
      <c r="T5" s="37"/>
      <c r="U5" s="37">
        <f>U6+U7</f>
        <v>191430</v>
      </c>
      <c r="V5" s="37">
        <f>V6+V7</f>
        <v>0</v>
      </c>
      <c r="W5" s="37">
        <f>W6+W7</f>
        <v>0</v>
      </c>
      <c r="X5" s="13"/>
      <c r="Y5" s="13"/>
      <c r="Z5" s="13"/>
      <c r="AA5" s="13"/>
      <c r="AB5" s="13"/>
      <c r="AC5" s="13"/>
      <c r="AD5" s="13"/>
      <c r="AE5" s="13"/>
      <c r="AF5" s="13"/>
    </row>
    <row r="6" spans="1:32" ht="11.25">
      <c r="A6" s="38">
        <v>1100</v>
      </c>
      <c r="B6" s="39" t="s">
        <v>10</v>
      </c>
      <c r="C6" s="40">
        <v>43663</v>
      </c>
      <c r="D6" s="40"/>
      <c r="E6" s="40"/>
      <c r="F6" s="40">
        <v>350</v>
      </c>
      <c r="G6" s="40">
        <v>350</v>
      </c>
      <c r="H6" s="40">
        <v>46954</v>
      </c>
      <c r="I6" s="40"/>
      <c r="J6" s="40">
        <v>19300</v>
      </c>
      <c r="K6" s="40">
        <v>7538</v>
      </c>
      <c r="L6" s="40">
        <v>11488</v>
      </c>
      <c r="M6" s="40">
        <v>100</v>
      </c>
      <c r="N6" s="40">
        <v>7525</v>
      </c>
      <c r="O6" s="40"/>
      <c r="P6" s="40"/>
      <c r="Q6" s="40"/>
      <c r="R6" s="40">
        <v>10000</v>
      </c>
      <c r="S6" s="40"/>
      <c r="T6" s="40"/>
      <c r="U6" s="40">
        <f>D6+E6+F6+G6+H6+I6+J6+K6+L6+M6+N6+O6+P6+Q6+R6+S6+T6+C6</f>
        <v>147268</v>
      </c>
      <c r="V6" s="40">
        <v>0</v>
      </c>
      <c r="W6" s="40">
        <v>0</v>
      </c>
      <c r="X6" s="13"/>
      <c r="Y6" s="13"/>
      <c r="Z6" s="13"/>
      <c r="AA6" s="13"/>
      <c r="AB6" s="13"/>
      <c r="AC6" s="13"/>
      <c r="AD6" s="13"/>
      <c r="AE6" s="13"/>
      <c r="AF6" s="13"/>
    </row>
    <row r="7" spans="1:32" ht="23.25" customHeight="1">
      <c r="A7" s="41">
        <v>1200</v>
      </c>
      <c r="B7" s="42" t="s">
        <v>36</v>
      </c>
      <c r="C7" s="43">
        <v>12833</v>
      </c>
      <c r="D7" s="43"/>
      <c r="E7" s="43"/>
      <c r="F7" s="43">
        <v>84</v>
      </c>
      <c r="G7" s="43">
        <v>84</v>
      </c>
      <c r="H7" s="43">
        <v>14822</v>
      </c>
      <c r="I7" s="43"/>
      <c r="J7" s="43">
        <v>5540</v>
      </c>
      <c r="K7" s="43">
        <v>2139</v>
      </c>
      <c r="L7" s="43">
        <v>3632</v>
      </c>
      <c r="M7" s="43">
        <v>24</v>
      </c>
      <c r="N7" s="43">
        <v>2135</v>
      </c>
      <c r="O7" s="43"/>
      <c r="P7" s="43"/>
      <c r="Q7" s="43"/>
      <c r="R7" s="43">
        <v>2869</v>
      </c>
      <c r="S7" s="43"/>
      <c r="T7" s="40"/>
      <c r="U7" s="40">
        <f>D7+E7+F7+G7+H7+I7+J7+K7+L7+M7+N7+O7+P7+Q7+R7+S7+T7+C7</f>
        <v>44162</v>
      </c>
      <c r="V7" s="43"/>
      <c r="W7" s="43"/>
      <c r="X7" s="14"/>
      <c r="Y7" s="15"/>
      <c r="Z7" s="14"/>
      <c r="AA7" s="14"/>
      <c r="AB7" s="14"/>
      <c r="AC7" s="14"/>
      <c r="AD7" s="13"/>
      <c r="AE7" s="14"/>
      <c r="AF7" s="14"/>
    </row>
    <row r="8" spans="1:32" ht="11.25">
      <c r="A8" s="44">
        <v>2000</v>
      </c>
      <c r="B8" s="45" t="s">
        <v>18</v>
      </c>
      <c r="C8" s="46">
        <f aca="true" t="shared" si="1" ref="C8:T8">C9+C10+C11+C12+C13+C14</f>
        <v>5005</v>
      </c>
      <c r="D8" s="46">
        <f t="shared" si="1"/>
        <v>60</v>
      </c>
      <c r="E8" s="46">
        <f t="shared" si="1"/>
        <v>6500</v>
      </c>
      <c r="F8" s="46">
        <f t="shared" si="1"/>
        <v>5817</v>
      </c>
      <c r="G8" s="46">
        <f t="shared" si="1"/>
        <v>4770</v>
      </c>
      <c r="H8" s="46">
        <f t="shared" si="1"/>
        <v>15959</v>
      </c>
      <c r="I8" s="46">
        <f t="shared" si="1"/>
        <v>1500</v>
      </c>
      <c r="J8" s="46">
        <f t="shared" si="1"/>
        <v>2245</v>
      </c>
      <c r="K8" s="46">
        <f t="shared" si="1"/>
        <v>3276</v>
      </c>
      <c r="L8" s="46">
        <f t="shared" si="1"/>
        <v>7520</v>
      </c>
      <c r="M8" s="46">
        <f t="shared" si="1"/>
        <v>1956</v>
      </c>
      <c r="N8" s="46">
        <f t="shared" si="1"/>
        <v>12300</v>
      </c>
      <c r="O8" s="46">
        <f t="shared" si="1"/>
        <v>0</v>
      </c>
      <c r="P8" s="46">
        <f t="shared" si="1"/>
        <v>670</v>
      </c>
      <c r="Q8" s="46">
        <f t="shared" si="1"/>
        <v>0</v>
      </c>
      <c r="R8" s="46">
        <f t="shared" si="1"/>
        <v>40200</v>
      </c>
      <c r="S8" s="46">
        <f t="shared" si="1"/>
        <v>691</v>
      </c>
      <c r="T8" s="46">
        <f t="shared" si="1"/>
        <v>500</v>
      </c>
      <c r="U8" s="40">
        <f>U9+U10+U11+U12+U13+U14</f>
        <v>108969</v>
      </c>
      <c r="V8" s="46">
        <f>V9+V10+V11+V12+V13</f>
        <v>0</v>
      </c>
      <c r="W8" s="46">
        <f>W9+W10+W11+W12+W13</f>
        <v>0</v>
      </c>
      <c r="X8" s="14"/>
      <c r="Y8" s="14"/>
      <c r="Z8" s="14"/>
      <c r="AA8" s="14"/>
      <c r="AB8" s="14"/>
      <c r="AC8" s="14"/>
      <c r="AD8" s="14"/>
      <c r="AE8" s="14"/>
      <c r="AF8" s="14"/>
    </row>
    <row r="9" spans="1:32" ht="15" customHeight="1">
      <c r="A9" s="41">
        <v>2100</v>
      </c>
      <c r="B9" s="42" t="s">
        <v>3</v>
      </c>
      <c r="C9" s="43">
        <v>35</v>
      </c>
      <c r="D9" s="43"/>
      <c r="E9" s="43"/>
      <c r="F9" s="43"/>
      <c r="G9" s="43"/>
      <c r="H9" s="43">
        <v>20</v>
      </c>
      <c r="I9" s="43"/>
      <c r="J9" s="43">
        <v>20</v>
      </c>
      <c r="K9" s="43">
        <v>50</v>
      </c>
      <c r="L9" s="43">
        <v>20</v>
      </c>
      <c r="M9" s="43"/>
      <c r="N9" s="43"/>
      <c r="O9" s="43"/>
      <c r="P9" s="43"/>
      <c r="Q9" s="43"/>
      <c r="R9" s="43"/>
      <c r="S9" s="43"/>
      <c r="T9" s="40"/>
      <c r="U9" s="40">
        <f aca="true" t="shared" si="2" ref="U9:U16">D9+E9+F9+G9+H9+I9+J9+K9+L9+M9+N9+O9+P9+Q9+R9+S9+T9+C9</f>
        <v>145</v>
      </c>
      <c r="V9" s="43"/>
      <c r="W9" s="43"/>
      <c r="X9" s="14"/>
      <c r="Y9" s="14"/>
      <c r="Z9" s="14"/>
      <c r="AA9" s="14"/>
      <c r="AB9" s="14"/>
      <c r="AC9" s="14"/>
      <c r="AD9" s="13"/>
      <c r="AE9" s="14"/>
      <c r="AF9" s="14"/>
    </row>
    <row r="10" spans="1:32" ht="15" customHeight="1">
      <c r="A10" s="41">
        <v>2200</v>
      </c>
      <c r="B10" s="42" t="s">
        <v>4</v>
      </c>
      <c r="C10" s="43">
        <v>2575</v>
      </c>
      <c r="D10" s="43">
        <v>60</v>
      </c>
      <c r="E10" s="43">
        <v>6500</v>
      </c>
      <c r="F10" s="43">
        <v>5217</v>
      </c>
      <c r="G10" s="43">
        <v>3750</v>
      </c>
      <c r="H10" s="43">
        <v>6374</v>
      </c>
      <c r="I10" s="43"/>
      <c r="J10" s="43">
        <v>825</v>
      </c>
      <c r="K10" s="43">
        <v>1476</v>
      </c>
      <c r="L10" s="43">
        <v>5550</v>
      </c>
      <c r="M10" s="43">
        <v>380</v>
      </c>
      <c r="N10" s="43">
        <v>5000</v>
      </c>
      <c r="O10" s="43"/>
      <c r="P10" s="43">
        <v>70</v>
      </c>
      <c r="Q10" s="43"/>
      <c r="R10" s="43">
        <v>36669</v>
      </c>
      <c r="S10" s="43">
        <v>691</v>
      </c>
      <c r="T10" s="40"/>
      <c r="U10" s="40">
        <f t="shared" si="2"/>
        <v>75137</v>
      </c>
      <c r="V10" s="43"/>
      <c r="W10" s="43"/>
      <c r="X10" s="14"/>
      <c r="Y10" s="14"/>
      <c r="Z10" s="14"/>
      <c r="AA10" s="14"/>
      <c r="AB10" s="14"/>
      <c r="AC10" s="14"/>
      <c r="AD10" s="13"/>
      <c r="AE10" s="14"/>
      <c r="AF10" s="14"/>
    </row>
    <row r="11" spans="1:32" ht="45">
      <c r="A11" s="47">
        <v>2300</v>
      </c>
      <c r="B11" s="42" t="s">
        <v>19</v>
      </c>
      <c r="C11" s="43">
        <v>2200</v>
      </c>
      <c r="D11" s="43"/>
      <c r="E11" s="43"/>
      <c r="F11" s="43">
        <v>150</v>
      </c>
      <c r="G11" s="43">
        <v>200</v>
      </c>
      <c r="H11" s="43">
        <v>9565</v>
      </c>
      <c r="I11" s="43">
        <v>1500</v>
      </c>
      <c r="J11" s="43">
        <v>1400</v>
      </c>
      <c r="K11" s="43">
        <v>1200</v>
      </c>
      <c r="L11" s="43">
        <v>1950</v>
      </c>
      <c r="M11" s="43">
        <v>346</v>
      </c>
      <c r="N11" s="43">
        <v>7300</v>
      </c>
      <c r="O11" s="43"/>
      <c r="P11" s="43">
        <v>600</v>
      </c>
      <c r="Q11" s="43"/>
      <c r="R11" s="43">
        <v>3531</v>
      </c>
      <c r="S11" s="43"/>
      <c r="T11" s="40">
        <v>500</v>
      </c>
      <c r="U11" s="40">
        <f t="shared" si="2"/>
        <v>30442</v>
      </c>
      <c r="V11" s="43"/>
      <c r="W11" s="43"/>
      <c r="X11" s="14"/>
      <c r="Y11" s="14"/>
      <c r="Z11" s="14"/>
      <c r="AA11" s="14"/>
      <c r="AB11" s="14"/>
      <c r="AC11" s="14"/>
      <c r="AD11" s="13"/>
      <c r="AE11" s="14"/>
      <c r="AF11" s="14"/>
    </row>
    <row r="12" spans="1:32" s="3" customFormat="1" ht="11.25">
      <c r="A12" s="41">
        <v>2400</v>
      </c>
      <c r="B12" s="42" t="s">
        <v>8</v>
      </c>
      <c r="C12" s="43">
        <v>195</v>
      </c>
      <c r="D12" s="43"/>
      <c r="E12" s="43"/>
      <c r="F12" s="43">
        <v>0</v>
      </c>
      <c r="G12" s="43"/>
      <c r="H12" s="43"/>
      <c r="I12" s="43"/>
      <c r="J12" s="43"/>
      <c r="K12" s="43">
        <v>550</v>
      </c>
      <c r="L12" s="43"/>
      <c r="M12" s="43"/>
      <c r="N12" s="43"/>
      <c r="O12" s="43"/>
      <c r="P12" s="43"/>
      <c r="Q12" s="43"/>
      <c r="R12" s="43"/>
      <c r="S12" s="43"/>
      <c r="T12" s="40"/>
      <c r="U12" s="40">
        <f t="shared" si="2"/>
        <v>745</v>
      </c>
      <c r="V12" s="43"/>
      <c r="W12" s="43"/>
      <c r="X12" s="14"/>
      <c r="Y12" s="14"/>
      <c r="Z12" s="14"/>
      <c r="AA12" s="14"/>
      <c r="AB12" s="14"/>
      <c r="AC12" s="14"/>
      <c r="AD12" s="13"/>
      <c r="AE12" s="14"/>
      <c r="AF12" s="14"/>
    </row>
    <row r="13" spans="1:32" s="3" customFormat="1" ht="15" customHeight="1">
      <c r="A13" s="41">
        <v>2500</v>
      </c>
      <c r="B13" s="42" t="s">
        <v>5</v>
      </c>
      <c r="C13" s="43">
        <v>0</v>
      </c>
      <c r="D13" s="43">
        <v>0</v>
      </c>
      <c r="E13" s="43">
        <v>0</v>
      </c>
      <c r="F13" s="43">
        <v>450</v>
      </c>
      <c r="G13" s="43">
        <v>820</v>
      </c>
      <c r="H13" s="43"/>
      <c r="I13" s="43"/>
      <c r="J13" s="43">
        <v>0</v>
      </c>
      <c r="K13" s="43">
        <v>0</v>
      </c>
      <c r="L13" s="43"/>
      <c r="M13" s="43">
        <v>1230</v>
      </c>
      <c r="N13" s="43"/>
      <c r="O13" s="43"/>
      <c r="P13" s="43">
        <v>0</v>
      </c>
      <c r="Q13" s="43"/>
      <c r="R13" s="43"/>
      <c r="S13" s="43">
        <v>0</v>
      </c>
      <c r="T13" s="40"/>
      <c r="U13" s="40">
        <f t="shared" si="2"/>
        <v>2500</v>
      </c>
      <c r="V13" s="43"/>
      <c r="W13" s="43"/>
      <c r="X13" s="14"/>
      <c r="Y13" s="14"/>
      <c r="Z13" s="14"/>
      <c r="AA13" s="14"/>
      <c r="AB13" s="14"/>
      <c r="AC13" s="14"/>
      <c r="AD13" s="13"/>
      <c r="AE13" s="14"/>
      <c r="AF13" s="14"/>
    </row>
    <row r="14" spans="1:122" s="5" customFormat="1" ht="11.25">
      <c r="A14" s="47">
        <v>2700</v>
      </c>
      <c r="B14" s="42" t="s">
        <v>37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0"/>
      <c r="U14" s="40">
        <f t="shared" si="2"/>
        <v>0</v>
      </c>
      <c r="V14" s="46"/>
      <c r="W14" s="46"/>
      <c r="X14" s="14"/>
      <c r="Y14" s="14"/>
      <c r="Z14" s="14"/>
      <c r="AA14" s="14"/>
      <c r="AB14" s="14"/>
      <c r="AC14" s="14"/>
      <c r="AD14" s="13"/>
      <c r="AE14" s="14"/>
      <c r="AF14" s="14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</row>
    <row r="15" spans="1:32" s="3" customFormat="1" ht="11.25">
      <c r="A15" s="44">
        <v>3000</v>
      </c>
      <c r="B15" s="45" t="s">
        <v>20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0"/>
      <c r="U15" s="40">
        <f t="shared" si="2"/>
        <v>0</v>
      </c>
      <c r="V15" s="46"/>
      <c r="W15" s="46"/>
      <c r="X15" s="14"/>
      <c r="Y15" s="14"/>
      <c r="Z15" s="14"/>
      <c r="AA15" s="14"/>
      <c r="AB15" s="14"/>
      <c r="AC15" s="14"/>
      <c r="AD15" s="13"/>
      <c r="AE15" s="14"/>
      <c r="AF15" s="14"/>
    </row>
    <row r="16" spans="1:32" ht="11.25">
      <c r="A16" s="44">
        <v>4000</v>
      </c>
      <c r="B16" s="45" t="s">
        <v>21</v>
      </c>
      <c r="C16" s="46">
        <v>0</v>
      </c>
      <c r="D16" s="46">
        <v>0</v>
      </c>
      <c r="E16" s="46"/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0"/>
      <c r="U16" s="40">
        <f t="shared" si="2"/>
        <v>0</v>
      </c>
      <c r="V16" s="46">
        <f>V17+V18</f>
        <v>0</v>
      </c>
      <c r="W16" s="46">
        <f>W17+W18</f>
        <v>0</v>
      </c>
      <c r="X16" s="14"/>
      <c r="Y16" s="14"/>
      <c r="Z16" s="14"/>
      <c r="AA16" s="14"/>
      <c r="AB16" s="14"/>
      <c r="AC16" s="14"/>
      <c r="AD16" s="13"/>
      <c r="AE16" s="14"/>
      <c r="AF16" s="14"/>
    </row>
    <row r="17" spans="1:32" ht="11.25">
      <c r="A17" s="44">
        <v>5000</v>
      </c>
      <c r="B17" s="45" t="s">
        <v>22</v>
      </c>
      <c r="C17" s="46">
        <f aca="true" t="shared" si="3" ref="C17:S17">C18+C19+C20</f>
        <v>1000</v>
      </c>
      <c r="D17" s="46">
        <f t="shared" si="3"/>
        <v>0</v>
      </c>
      <c r="E17" s="46">
        <f t="shared" si="3"/>
        <v>0</v>
      </c>
      <c r="F17" s="46">
        <f t="shared" si="3"/>
        <v>363</v>
      </c>
      <c r="G17" s="46">
        <f t="shared" si="3"/>
        <v>2830</v>
      </c>
      <c r="H17" s="46">
        <f t="shared" si="3"/>
        <v>22865</v>
      </c>
      <c r="I17" s="46">
        <f t="shared" si="3"/>
        <v>0</v>
      </c>
      <c r="J17" s="46">
        <f t="shared" si="3"/>
        <v>0</v>
      </c>
      <c r="K17" s="46">
        <f t="shared" si="3"/>
        <v>1200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46">
        <f t="shared" si="3"/>
        <v>0</v>
      </c>
      <c r="Q17" s="46">
        <f t="shared" si="3"/>
        <v>0</v>
      </c>
      <c r="R17" s="46">
        <f t="shared" si="3"/>
        <v>0</v>
      </c>
      <c r="S17" s="46">
        <f t="shared" si="3"/>
        <v>0</v>
      </c>
      <c r="T17" s="40"/>
      <c r="U17" s="40">
        <f>U18+U19</f>
        <v>28258</v>
      </c>
      <c r="V17" s="43"/>
      <c r="W17" s="43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1.25">
      <c r="A18" s="41">
        <v>5100</v>
      </c>
      <c r="B18" s="42" t="s">
        <v>6</v>
      </c>
      <c r="C18" s="43">
        <v>235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/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/>
      <c r="S18" s="43">
        <v>0</v>
      </c>
      <c r="T18" s="40"/>
      <c r="U18" s="40">
        <f>D18+E18+F18+G18+H18+I18+J18+K18+L18+M18+N18+O18+P18+Q18+R18+S18+T18+C18</f>
        <v>235</v>
      </c>
      <c r="V18" s="43"/>
      <c r="W18" s="43"/>
      <c r="X18" s="14"/>
      <c r="Y18" s="14"/>
      <c r="Z18" s="14"/>
      <c r="AA18" s="14"/>
      <c r="AB18" s="14"/>
      <c r="AC18" s="14"/>
      <c r="AD18" s="13"/>
      <c r="AE18" s="14"/>
      <c r="AF18" s="14"/>
    </row>
    <row r="19" spans="1:32" s="3" customFormat="1" ht="11.25">
      <c r="A19" s="41">
        <v>5200</v>
      </c>
      <c r="B19" s="42" t="s">
        <v>7</v>
      </c>
      <c r="C19" s="43">
        <v>765</v>
      </c>
      <c r="D19" s="43"/>
      <c r="E19" s="43">
        <v>0</v>
      </c>
      <c r="F19" s="43">
        <v>363</v>
      </c>
      <c r="G19" s="43">
        <v>2830</v>
      </c>
      <c r="H19" s="43">
        <v>22865</v>
      </c>
      <c r="I19" s="43"/>
      <c r="J19" s="43"/>
      <c r="K19" s="43">
        <v>1200</v>
      </c>
      <c r="L19" s="43"/>
      <c r="M19" s="43"/>
      <c r="N19" s="43">
        <v>0</v>
      </c>
      <c r="O19" s="43"/>
      <c r="P19" s="43"/>
      <c r="Q19" s="43"/>
      <c r="R19" s="43"/>
      <c r="S19" s="43"/>
      <c r="T19" s="40"/>
      <c r="U19" s="40">
        <f>D19+E19+F19+G19+H19+I19+J19+K19+L19+M19+N19+O19+P19+Q19+R19+S19+T19+C19</f>
        <v>28023</v>
      </c>
      <c r="V19" s="46">
        <f>V20+V21</f>
        <v>0</v>
      </c>
      <c r="W19" s="46">
        <f>W20+W21</f>
        <v>0</v>
      </c>
      <c r="X19" s="14"/>
      <c r="Y19" s="15"/>
      <c r="Z19" s="14"/>
      <c r="AA19" s="14"/>
      <c r="AB19" s="14"/>
      <c r="AC19" s="14"/>
      <c r="AD19" s="13"/>
      <c r="AE19" s="14"/>
      <c r="AF19" s="14"/>
    </row>
    <row r="20" spans="1:32" ht="43.5" customHeight="1">
      <c r="A20" s="47">
        <v>5800</v>
      </c>
      <c r="B20" s="42" t="s">
        <v>44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0"/>
      <c r="U20" s="40">
        <f>D20+E20+F20+G20+H20+I20+J20+K20+L20+M20+N20+O20+P20+Q20+R20+S20+T20+C20</f>
        <v>0</v>
      </c>
      <c r="V20" s="43"/>
      <c r="W20" s="43"/>
      <c r="X20" s="14"/>
      <c r="Y20" s="14"/>
      <c r="Z20" s="14"/>
      <c r="AA20" s="14"/>
      <c r="AB20" s="14"/>
      <c r="AC20" s="14"/>
      <c r="AD20" s="13"/>
      <c r="AE20" s="14"/>
      <c r="AF20" s="14"/>
    </row>
    <row r="21" spans="1:32" ht="11.25">
      <c r="A21" s="44">
        <v>6000</v>
      </c>
      <c r="B21" s="45" t="s">
        <v>23</v>
      </c>
      <c r="C21" s="46">
        <f aca="true" t="shared" si="4" ref="C21:N21">C22+C23</f>
        <v>0</v>
      </c>
      <c r="D21" s="46">
        <f t="shared" si="4"/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t="shared" si="4"/>
        <v>0</v>
      </c>
      <c r="J21" s="46">
        <f t="shared" si="4"/>
        <v>0</v>
      </c>
      <c r="K21" s="46">
        <f t="shared" si="4"/>
        <v>0</v>
      </c>
      <c r="L21" s="46">
        <f t="shared" si="4"/>
        <v>0</v>
      </c>
      <c r="M21" s="46">
        <f t="shared" si="4"/>
        <v>0</v>
      </c>
      <c r="N21" s="46">
        <f t="shared" si="4"/>
        <v>0</v>
      </c>
      <c r="O21" s="46">
        <f>O22+O23+O24</f>
        <v>2400</v>
      </c>
      <c r="P21" s="46">
        <f>P22+P23+P24</f>
        <v>0</v>
      </c>
      <c r="Q21" s="46">
        <f>Q22+Q23+Q24</f>
        <v>11896</v>
      </c>
      <c r="R21" s="46">
        <f>R22+R23+R24</f>
        <v>0</v>
      </c>
      <c r="S21" s="46">
        <f>S22+S23+S24</f>
        <v>0</v>
      </c>
      <c r="T21" s="40"/>
      <c r="U21" s="40">
        <f>U22+U23+U24</f>
        <v>14296</v>
      </c>
      <c r="V21" s="43"/>
      <c r="W21" s="43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1.25">
      <c r="A22" s="41">
        <v>6200</v>
      </c>
      <c r="B22" s="48" t="s">
        <v>24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2400</v>
      </c>
      <c r="P22" s="43">
        <v>0</v>
      </c>
      <c r="Q22" s="43">
        <v>11896</v>
      </c>
      <c r="R22" s="43"/>
      <c r="S22" s="43"/>
      <c r="T22" s="40"/>
      <c r="U22" s="40">
        <f>D22+E22+F22+G22+H22+I22+J22+K22+L22+M22+N22+O22+P22+Q22+R22+S22+T22+C22</f>
        <v>14296</v>
      </c>
      <c r="V22" s="43"/>
      <c r="W22" s="43"/>
      <c r="X22" s="14"/>
      <c r="Y22" s="14"/>
      <c r="Z22" s="14"/>
      <c r="AA22" s="14"/>
      <c r="AB22" s="14"/>
      <c r="AC22" s="14"/>
      <c r="AD22" s="13"/>
      <c r="AE22" s="14"/>
      <c r="AF22" s="14"/>
    </row>
    <row r="23" spans="1:32" s="3" customFormat="1" ht="11.25">
      <c r="A23" s="41">
        <v>6300</v>
      </c>
      <c r="B23" s="42" t="s">
        <v>9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/>
      <c r="S23" s="43"/>
      <c r="T23" s="40"/>
      <c r="U23" s="40">
        <f>D23+E23+F23+G23+H23+I23+J23+K23+L23+M23+N23+O23+P23+Q23+R23+S23+T23+C23</f>
        <v>0</v>
      </c>
      <c r="V23" s="46">
        <v>0</v>
      </c>
      <c r="W23" s="46">
        <v>0</v>
      </c>
      <c r="X23" s="14"/>
      <c r="Y23" s="14"/>
      <c r="Z23" s="14"/>
      <c r="AA23" s="14"/>
      <c r="AB23" s="14"/>
      <c r="AC23" s="14"/>
      <c r="AD23" s="13"/>
      <c r="AE23" s="14"/>
      <c r="AF23" s="14"/>
    </row>
    <row r="24" spans="1:32" s="3" customFormat="1" ht="11.25">
      <c r="A24" s="49">
        <v>6400</v>
      </c>
      <c r="B24" s="50" t="s">
        <v>35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/>
      <c r="S24" s="46"/>
      <c r="T24" s="40"/>
      <c r="U24" s="40">
        <f>D24+E24+F24+G24+H24+I24+J24+K24+L24+M24+N24+O24+P24+Q24+R24+S24+T24+C24</f>
        <v>0</v>
      </c>
      <c r="V24" s="43"/>
      <c r="W24" s="43"/>
      <c r="X24" s="14"/>
      <c r="Y24" s="14"/>
      <c r="Z24" s="14"/>
      <c r="AA24" s="14"/>
      <c r="AB24" s="14"/>
      <c r="AC24" s="14"/>
      <c r="AD24" s="13"/>
      <c r="AE24" s="14"/>
      <c r="AF24" s="14"/>
    </row>
    <row r="25" spans="1:98" ht="11.25">
      <c r="A25" s="28"/>
      <c r="B25" s="51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61"/>
      <c r="U25" s="61">
        <f>D25+E25+F25+G25+H25+I25+J25+K25+L25+M25+N25+O25+P25+Q25+R25+S25+T25</f>
        <v>0</v>
      </c>
      <c r="V25" s="62">
        <v>5692</v>
      </c>
      <c r="W25" s="63">
        <v>67350</v>
      </c>
      <c r="X25" s="16"/>
      <c r="Y25" s="16"/>
      <c r="Z25" s="16"/>
      <c r="AA25" s="16"/>
      <c r="AB25" s="16"/>
      <c r="AC25" s="16"/>
      <c r="AD25" s="13"/>
      <c r="AE25" s="17"/>
      <c r="AF25" s="18"/>
      <c r="CO25" s="4"/>
      <c r="CP25" s="4"/>
      <c r="CQ25" s="4"/>
      <c r="CR25" s="4"/>
      <c r="CS25" s="4"/>
      <c r="CT25" s="4"/>
    </row>
    <row r="26" spans="1:98" ht="13.5" customHeight="1">
      <c r="A26" s="53" t="s">
        <v>26</v>
      </c>
      <c r="B26" s="45" t="s">
        <v>27</v>
      </c>
      <c r="C26" s="54">
        <f aca="true" t="shared" si="5" ref="C26:T26">C5+C8+C16+C17+C21</f>
        <v>62501</v>
      </c>
      <c r="D26" s="54">
        <f t="shared" si="5"/>
        <v>60</v>
      </c>
      <c r="E26" s="54">
        <f t="shared" si="5"/>
        <v>6500</v>
      </c>
      <c r="F26" s="54">
        <f t="shared" si="5"/>
        <v>6614</v>
      </c>
      <c r="G26" s="54">
        <f t="shared" si="5"/>
        <v>8034</v>
      </c>
      <c r="H26" s="54">
        <f t="shared" si="5"/>
        <v>100600</v>
      </c>
      <c r="I26" s="54">
        <f t="shared" si="5"/>
        <v>1500</v>
      </c>
      <c r="J26" s="54">
        <f t="shared" si="5"/>
        <v>27085</v>
      </c>
      <c r="K26" s="54">
        <f t="shared" si="5"/>
        <v>14153</v>
      </c>
      <c r="L26" s="54">
        <f t="shared" si="5"/>
        <v>22640</v>
      </c>
      <c r="M26" s="54">
        <f t="shared" si="5"/>
        <v>2080</v>
      </c>
      <c r="N26" s="54">
        <f t="shared" si="5"/>
        <v>21960</v>
      </c>
      <c r="O26" s="54">
        <f t="shared" si="5"/>
        <v>2400</v>
      </c>
      <c r="P26" s="54">
        <f t="shared" si="5"/>
        <v>670</v>
      </c>
      <c r="Q26" s="54">
        <f t="shared" si="5"/>
        <v>11896</v>
      </c>
      <c r="R26" s="54">
        <f t="shared" si="5"/>
        <v>53069</v>
      </c>
      <c r="S26" s="54">
        <f t="shared" si="5"/>
        <v>691</v>
      </c>
      <c r="T26" s="54">
        <f t="shared" si="5"/>
        <v>500</v>
      </c>
      <c r="U26" s="40">
        <f>D26+E26+F26+G26+H26+I26+J26+K26+L26+M26+N26+O26+P26+Q26+R26+S26+T26+C26</f>
        <v>342953</v>
      </c>
      <c r="V26" s="59">
        <f>V25</f>
        <v>5692</v>
      </c>
      <c r="W26" s="60">
        <f>W25</f>
        <v>67350</v>
      </c>
      <c r="X26" s="19"/>
      <c r="Y26" s="19"/>
      <c r="Z26" s="19"/>
      <c r="AA26" s="19"/>
      <c r="AB26" s="19"/>
      <c r="AC26" s="9"/>
      <c r="AD26" s="13"/>
      <c r="AE26" s="9"/>
      <c r="AF26" s="9"/>
      <c r="AK26" s="4"/>
      <c r="AL26" s="4"/>
      <c r="AM26" s="4"/>
      <c r="AN26" s="4"/>
      <c r="AO26" s="4"/>
      <c r="AP26" s="4"/>
      <c r="CO26" s="4"/>
      <c r="CP26" s="4"/>
      <c r="CQ26" s="4"/>
      <c r="CR26" s="4"/>
      <c r="CS26" s="4"/>
      <c r="CT26" s="4"/>
    </row>
    <row r="27" spans="1:98" ht="14.25" customHeight="1">
      <c r="A27" s="27"/>
      <c r="B27" s="7" t="s">
        <v>39</v>
      </c>
      <c r="D27" s="4"/>
      <c r="E27" s="4"/>
      <c r="F27" s="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20"/>
      <c r="X27" s="20"/>
      <c r="Y27" s="20"/>
      <c r="Z27" s="20"/>
      <c r="AA27" s="20"/>
      <c r="AB27" s="20"/>
      <c r="AC27" s="20"/>
      <c r="AD27" s="21"/>
      <c r="AE27" s="20"/>
      <c r="AF27" s="20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CO27" s="4"/>
      <c r="CP27" s="4"/>
      <c r="CQ27" s="4"/>
      <c r="CR27" s="4"/>
      <c r="CS27" s="4"/>
      <c r="CT27" s="4"/>
    </row>
    <row r="28" spans="1:32" s="4" customFormat="1" ht="11.25">
      <c r="A28" s="1"/>
      <c r="B28" s="1" t="s">
        <v>45</v>
      </c>
      <c r="C28" s="2"/>
      <c r="O28" s="55"/>
      <c r="S28" s="9"/>
      <c r="T28" s="56"/>
      <c r="W28" s="9"/>
      <c r="X28" s="9"/>
      <c r="Y28" s="9"/>
      <c r="Z28" s="9"/>
      <c r="AA28" s="9"/>
      <c r="AB28" s="9"/>
      <c r="AC28" s="9"/>
      <c r="AD28" s="19"/>
      <c r="AE28" s="9"/>
      <c r="AF28" s="9"/>
    </row>
    <row r="29" spans="1:32" s="4" customFormat="1" ht="11.25">
      <c r="A29" s="1"/>
      <c r="K29" s="1"/>
      <c r="L29" s="1"/>
      <c r="M29" s="1"/>
      <c r="AF29" s="9"/>
    </row>
    <row r="30" spans="31:50" ht="11.25">
      <c r="AE30" s="4"/>
      <c r="AF30" s="9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40:50" ht="11.25"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2020-10-16T10:03:10Z</cp:lastPrinted>
  <dcterms:created xsi:type="dcterms:W3CDTF">2006-04-20T10:34:24Z</dcterms:created>
  <dcterms:modified xsi:type="dcterms:W3CDTF">2020-10-16T10:03:46Z</dcterms:modified>
  <cp:category/>
  <cp:version/>
  <cp:contentType/>
  <cp:contentStatus/>
</cp:coreProperties>
</file>