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sgrunte\Desktop\"/>
    </mc:Choice>
  </mc:AlternateContent>
  <xr:revisionPtr revIDLastSave="0" documentId="8_{A6E1994F-783B-46CC-88FF-DA3F98CDA24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21" sheetId="1" r:id="rId1"/>
    <sheet name="2022" sheetId="2" r:id="rId2"/>
    <sheet name="2022_pa_programm" sheetId="3" r:id="rId3"/>
    <sheet name="Lapa4" sheetId="4" r:id="rId4"/>
    <sheet name="2022_202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lCKju2SQ77Zkqa4s1WSeQW0wHsg=="/>
    </ext>
  </extLst>
</workbook>
</file>

<file path=xl/calcChain.xml><?xml version="1.0" encoding="utf-8"?>
<calcChain xmlns="http://schemas.openxmlformats.org/spreadsheetml/2006/main">
  <c r="S27" i="5" l="1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T24" i="5"/>
  <c r="T23" i="5"/>
  <c r="T22" i="5"/>
  <c r="T17" i="5"/>
  <c r="T15" i="5"/>
  <c r="T11" i="5"/>
  <c r="T10" i="5"/>
  <c r="I44" i="4"/>
  <c r="K36" i="4"/>
  <c r="E36" i="4"/>
  <c r="I29" i="4"/>
  <c r="F29" i="4"/>
  <c r="C29" i="4"/>
  <c r="K28" i="4"/>
  <c r="H28" i="4"/>
  <c r="E28" i="4"/>
  <c r="K27" i="4"/>
  <c r="H27" i="4"/>
  <c r="E27" i="4"/>
  <c r="K26" i="4"/>
  <c r="H26" i="4"/>
  <c r="E26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4" i="4"/>
  <c r="I14" i="4"/>
  <c r="F14" i="4"/>
  <c r="E14" i="4"/>
  <c r="C14" i="4"/>
  <c r="L13" i="4"/>
  <c r="L12" i="4"/>
  <c r="L11" i="4"/>
  <c r="L10" i="4"/>
  <c r="L9" i="4"/>
  <c r="L8" i="4"/>
  <c r="L7" i="4"/>
  <c r="L6" i="4"/>
  <c r="L5" i="4"/>
  <c r="L4" i="4"/>
  <c r="L14" i="4" s="1"/>
  <c r="W28" i="3"/>
  <c r="E28" i="3"/>
  <c r="S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T25" i="2"/>
  <c r="T24" i="2"/>
  <c r="T23" i="2"/>
  <c r="T18" i="2"/>
  <c r="T16" i="2"/>
  <c r="T12" i="2"/>
  <c r="T11" i="2"/>
  <c r="R35" i="1"/>
  <c r="Q35" i="1"/>
  <c r="M35" i="1"/>
  <c r="I35" i="1"/>
  <c r="E35" i="1"/>
  <c r="Q34" i="1"/>
  <c r="M34" i="1"/>
  <c r="I34" i="1"/>
  <c r="R34" i="1" s="1"/>
  <c r="E34" i="1"/>
  <c r="P30" i="1"/>
  <c r="O30" i="1"/>
  <c r="N30" i="1"/>
  <c r="L30" i="1"/>
  <c r="K30" i="1"/>
  <c r="J30" i="1"/>
  <c r="H30" i="1"/>
  <c r="G30" i="1"/>
  <c r="F30" i="1"/>
  <c r="D30" i="1"/>
  <c r="C30" i="1"/>
  <c r="B30" i="1"/>
  <c r="Q29" i="1"/>
  <c r="M29" i="1"/>
  <c r="I29" i="1"/>
  <c r="E29" i="1"/>
  <c r="R29" i="1" s="1"/>
  <c r="Q28" i="1"/>
  <c r="M28" i="1"/>
  <c r="I28" i="1"/>
  <c r="R28" i="1" s="1"/>
  <c r="E28" i="1"/>
  <c r="R27" i="1"/>
  <c r="Q27" i="1"/>
  <c r="I27" i="1"/>
  <c r="E27" i="1"/>
  <c r="Q26" i="1"/>
  <c r="M26" i="1"/>
  <c r="I26" i="1"/>
  <c r="E26" i="1"/>
  <c r="R26" i="1" s="1"/>
  <c r="R25" i="1"/>
  <c r="Q25" i="1"/>
  <c r="M25" i="1"/>
  <c r="I25" i="1"/>
  <c r="E25" i="1"/>
  <c r="Q24" i="1"/>
  <c r="M24" i="1"/>
  <c r="I24" i="1"/>
  <c r="E24" i="1"/>
  <c r="R24" i="1" s="1"/>
  <c r="M23" i="1"/>
  <c r="I23" i="1"/>
  <c r="E23" i="1"/>
  <c r="R23" i="1" s="1"/>
  <c r="Q22" i="1"/>
  <c r="M22" i="1"/>
  <c r="I22" i="1"/>
  <c r="E22" i="1"/>
  <c r="R22" i="1" s="1"/>
  <c r="Q21" i="1"/>
  <c r="M21" i="1"/>
  <c r="I21" i="1"/>
  <c r="E21" i="1"/>
  <c r="R21" i="1" s="1"/>
  <c r="R20" i="1"/>
  <c r="Q20" i="1"/>
  <c r="M20" i="1"/>
  <c r="I20" i="1"/>
  <c r="E20" i="1"/>
  <c r="Q19" i="1"/>
  <c r="M19" i="1"/>
  <c r="I19" i="1"/>
  <c r="E19" i="1"/>
  <c r="R19" i="1" s="1"/>
  <c r="Q18" i="1"/>
  <c r="M18" i="1"/>
  <c r="I18" i="1"/>
  <c r="R18" i="1" s="1"/>
  <c r="E18" i="1"/>
  <c r="R17" i="1"/>
  <c r="Q17" i="1"/>
  <c r="M17" i="1"/>
  <c r="I17" i="1"/>
  <c r="E17" i="1"/>
  <c r="Q16" i="1"/>
  <c r="M16" i="1"/>
  <c r="I16" i="1"/>
  <c r="E16" i="1"/>
  <c r="R16" i="1" s="1"/>
  <c r="Q15" i="1"/>
  <c r="M15" i="1"/>
  <c r="I15" i="1"/>
  <c r="E15" i="1"/>
  <c r="R15" i="1" s="1"/>
  <c r="Q14" i="1"/>
  <c r="M14" i="1"/>
  <c r="I14" i="1"/>
  <c r="E14" i="1"/>
  <c r="R14" i="1" s="1"/>
  <c r="Q13" i="1"/>
  <c r="M13" i="1"/>
  <c r="I13" i="1"/>
  <c r="E13" i="1"/>
  <c r="R13" i="1" s="1"/>
  <c r="R12" i="1"/>
  <c r="Q12" i="1"/>
  <c r="M12" i="1"/>
  <c r="I12" i="1"/>
  <c r="E12" i="1"/>
  <c r="Q11" i="1"/>
  <c r="M11" i="1"/>
  <c r="I11" i="1"/>
  <c r="E11" i="1"/>
  <c r="R11" i="1" s="1"/>
  <c r="Q10" i="1"/>
  <c r="M10" i="1"/>
  <c r="I10" i="1"/>
  <c r="R10" i="1" s="1"/>
  <c r="E10" i="1"/>
  <c r="Q9" i="1"/>
  <c r="R9" i="1" s="1"/>
  <c r="M9" i="1"/>
  <c r="I9" i="1"/>
  <c r="E9" i="1"/>
  <c r="Q8" i="1"/>
  <c r="M8" i="1"/>
  <c r="I8" i="1"/>
  <c r="E8" i="1"/>
  <c r="R7" i="1"/>
  <c r="Q7" i="1"/>
  <c r="M7" i="1"/>
  <c r="I7" i="1"/>
  <c r="E7" i="1"/>
  <c r="Q6" i="1"/>
  <c r="Q30" i="1" s="1"/>
  <c r="M6" i="1"/>
  <c r="M30" i="1" s="1"/>
  <c r="I6" i="1"/>
  <c r="I30" i="1" s="1"/>
  <c r="E6" i="1"/>
  <c r="R6" i="1" s="1"/>
  <c r="R30" i="1" l="1"/>
  <c r="E30" i="1"/>
</calcChain>
</file>

<file path=xl/sharedStrings.xml><?xml version="1.0" encoding="utf-8"?>
<sst xmlns="http://schemas.openxmlformats.org/spreadsheetml/2006/main" count="227" uniqueCount="70">
  <si>
    <t>Izglītojamo skaits Ogres novadā uz 2021.gada 1.septembri</t>
  </si>
  <si>
    <t>Izglītības iestāde</t>
  </si>
  <si>
    <t>1. kl.</t>
  </si>
  <si>
    <t>2. kl.</t>
  </si>
  <si>
    <t>3. kl.</t>
  </si>
  <si>
    <t>Kopā  1.-3..kl.</t>
  </si>
  <si>
    <t>4. kl.</t>
  </si>
  <si>
    <t>5. kl.</t>
  </si>
  <si>
    <t>6. kl.</t>
  </si>
  <si>
    <t>Kopā 4. -6.kl.</t>
  </si>
  <si>
    <t>7. kl.</t>
  </si>
  <si>
    <t>8. kl.</t>
  </si>
  <si>
    <t>9. kl.</t>
  </si>
  <si>
    <t>Kopā 7. -9.kl.</t>
  </si>
  <si>
    <t>10. kl.</t>
  </si>
  <si>
    <t>11. kl</t>
  </si>
  <si>
    <t>12. kl.</t>
  </si>
  <si>
    <t>Kopā 10. -12.kl.</t>
  </si>
  <si>
    <t>Kopā
1.-12.kl.</t>
  </si>
  <si>
    <t>Pirmsskolā</t>
  </si>
  <si>
    <t>Jaunogres vidusskola</t>
  </si>
  <si>
    <t>Ogres 1.vidusskola</t>
  </si>
  <si>
    <t>t.sk. vakara un  nekl.nod.</t>
  </si>
  <si>
    <t>Ogres Valsts ģimnāzija</t>
  </si>
  <si>
    <t>Ogres sākumskola</t>
  </si>
  <si>
    <t>Ogresgala pamatskola</t>
  </si>
  <si>
    <t>Madlienas vidusskola</t>
  </si>
  <si>
    <t>Suntažu vidusskola</t>
  </si>
  <si>
    <t>Taurupes pamatskola</t>
  </si>
  <si>
    <t>t.sk. Taurupē</t>
  </si>
  <si>
    <t>t.sk. Mazozolu filiālē</t>
  </si>
  <si>
    <t>t.sk. Meņģeles filiālē</t>
  </si>
  <si>
    <t>Ķeipenes pamatskola</t>
  </si>
  <si>
    <t>Ikšķiles vidusskola</t>
  </si>
  <si>
    <t>Tīnūžu sākumskola</t>
  </si>
  <si>
    <t>Ķeguma komercnovirziena vidusskola</t>
  </si>
  <si>
    <t>Birzgales pamatskola</t>
  </si>
  <si>
    <t>t.sk.tālmācība</t>
  </si>
  <si>
    <t>Edgara Kauliņa Lielvārdes vidusskola</t>
  </si>
  <si>
    <t>Lielvārdes pamatskola</t>
  </si>
  <si>
    <t>Lēdmanes pamatskola</t>
  </si>
  <si>
    <t>t.sk.Krapes filiālē</t>
  </si>
  <si>
    <t>Jumpravas pamatskola</t>
  </si>
  <si>
    <t>Valdemāra pamatskola</t>
  </si>
  <si>
    <t xml:space="preserve">Kopā novadā </t>
  </si>
  <si>
    <t>Privātās izglītības iestādes</t>
  </si>
  <si>
    <t>Ikšķiles Brīvā skola</t>
  </si>
  <si>
    <t>Ogres Baltā skola</t>
  </si>
  <si>
    <t>Izglītojamo skaits Ogres novadā uz 2022.gada 1.septembri</t>
  </si>
  <si>
    <t>Kopā
 1.-12.kl.</t>
  </si>
  <si>
    <t>Kopā ar PII</t>
  </si>
  <si>
    <t>Ogres Centra pamatskola</t>
  </si>
  <si>
    <t>Kopā novadā</t>
  </si>
  <si>
    <t>Izglītojamo skaits Ogres novadā pa izgitības posmiem un programmām uz 2022.gada 1.septembri</t>
  </si>
  <si>
    <t>1.-6. klase</t>
  </si>
  <si>
    <t>7.-9. klase</t>
  </si>
  <si>
    <t>10.-12. klase</t>
  </si>
  <si>
    <t>Kopā (bez spec.)</t>
  </si>
  <si>
    <t>Izglītojamo skaits spec.programmmās</t>
  </si>
  <si>
    <t>Kopā</t>
  </si>
  <si>
    <t>Kopā iestādē</t>
  </si>
  <si>
    <t>Ķeguma vidusskola</t>
  </si>
  <si>
    <t>Internātā 43/ Prof.5</t>
  </si>
  <si>
    <t>Iestāde</t>
  </si>
  <si>
    <t>1.-3. klase</t>
  </si>
  <si>
    <t>4.-6. klase</t>
  </si>
  <si>
    <t>7.-8. klase</t>
  </si>
  <si>
    <t>Ķeguma  vidusskola</t>
  </si>
  <si>
    <t xml:space="preserve">Skolēnu skaits </t>
  </si>
  <si>
    <t>Kopā 1.-3.kl.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</si>
</sst>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4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u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&quot;Times New Roman&quot;"/>
    </font>
    <font>
      <b/>
      <u/>
      <sz val="14"/>
      <color rgb="FF000000"/>
      <name val="&quot;Times New Roman&quot;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b/>
      <sz val="11"/>
      <color rgb="FFC00000"/>
      <name val="&quot;Times New Roman&quot;"/>
    </font>
    <font>
      <b/>
      <sz val="11"/>
      <color rgb="FF000000"/>
      <name val="&quot;Times New Roman&quot;"/>
    </font>
    <font>
      <sz val="11"/>
      <color theme="1"/>
      <name val="&quot;Times New Roman&quot;"/>
    </font>
    <font>
      <b/>
      <sz val="11"/>
      <color theme="1"/>
      <name val="&quot;Times New Roman&quot;"/>
    </font>
    <font>
      <sz val="11"/>
      <color rgb="FFFF0000"/>
      <name val="&quot;Times New Roman&quot;"/>
    </font>
    <font>
      <i/>
      <sz val="11"/>
      <color rgb="FF000000"/>
      <name val="&quot;Times New Roman&quot;"/>
    </font>
    <font>
      <i/>
      <sz val="11"/>
      <color theme="1"/>
      <name val="&quot;Times New Roman&quot;"/>
    </font>
    <font>
      <b/>
      <i/>
      <sz val="11"/>
      <color rgb="FF000000"/>
      <name val="&quot;Times New Roman&quot;"/>
    </font>
    <font>
      <b/>
      <i/>
      <sz val="11"/>
      <color rgb="FFC00000"/>
      <name val="&quot;Times New Roman&quot;"/>
    </font>
    <font>
      <i/>
      <sz val="11"/>
      <color rgb="FFFF0000"/>
      <name val="&quot;Times New Roman&quot;"/>
    </font>
    <font>
      <b/>
      <sz val="11"/>
      <color rgb="FFFF0000"/>
      <name val="&quot;Times New Roman&quot;"/>
    </font>
    <font>
      <sz val="12"/>
      <color rgb="FF000000"/>
      <name val="&quot;Times New Roman&quot;"/>
    </font>
    <font>
      <sz val="11"/>
      <color rgb="FF000000"/>
      <name val="Calibri"/>
      <family val="2"/>
    </font>
    <font>
      <b/>
      <u/>
      <sz val="12"/>
      <color rgb="FF000000"/>
      <name val="&quot;Times New Roman&quot;"/>
    </font>
    <font>
      <b/>
      <u/>
      <sz val="12"/>
      <color rgb="FF000000"/>
      <name val="&quot;Times New Roman&quot;"/>
    </font>
    <font>
      <b/>
      <sz val="12"/>
      <color rgb="FF000000"/>
      <name val="&quot;Times New Roman&quot;"/>
    </font>
    <font>
      <b/>
      <sz val="12"/>
      <color theme="1"/>
      <name val="&quot;Times New Roman&quot;"/>
    </font>
    <font>
      <sz val="12"/>
      <color theme="1"/>
      <name val="&quot;Times New Roman&quot;"/>
    </font>
    <font>
      <i/>
      <sz val="11"/>
      <color rgb="FF000000"/>
      <name val="&quot;Times New Roman&quot;"/>
    </font>
    <font>
      <b/>
      <i/>
      <sz val="11"/>
      <color rgb="FF000000"/>
      <name val="&quot;Times New Roman&quot;"/>
    </font>
    <font>
      <b/>
      <i/>
      <sz val="12"/>
      <color rgb="FFC00000"/>
      <name val="&quot;Times New Roman&quot;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BDBDB"/>
        <bgColor rgb="FFDBDBDB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" fillId="0" borderId="2" xfId="0" applyFont="1" applyBorder="1"/>
    <xf numFmtId="0" fontId="10" fillId="4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0" xfId="0" applyFont="1"/>
    <xf numFmtId="0" fontId="1" fillId="2" borderId="2" xfId="0" applyFont="1" applyFill="1" applyBorder="1"/>
    <xf numFmtId="0" fontId="10" fillId="4" borderId="2" xfId="0" applyFont="1" applyFill="1" applyBorder="1" applyAlignment="1">
      <alignment horizontal="center"/>
    </xf>
    <xf numFmtId="0" fontId="14" fillId="2" borderId="2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6" fillId="0" borderId="0" xfId="0" applyFont="1"/>
    <xf numFmtId="0" fontId="16" fillId="0" borderId="2" xfId="0" applyFont="1" applyBorder="1"/>
    <xf numFmtId="0" fontId="16" fillId="2" borderId="2" xfId="0" applyFont="1" applyFill="1" applyBorder="1"/>
    <xf numFmtId="0" fontId="17" fillId="0" borderId="0" xfId="0" applyFont="1"/>
    <xf numFmtId="0" fontId="17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7" fillId="0" borderId="2" xfId="0" applyFont="1" applyBorder="1"/>
    <xf numFmtId="0" fontId="22" fillId="0" borderId="10" xfId="0" applyFont="1" applyBorder="1"/>
    <xf numFmtId="0" fontId="17" fillId="0" borderId="11" xfId="0" applyFont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7" fillId="0" borderId="12" xfId="0" applyFont="1" applyBorder="1"/>
    <xf numFmtId="0" fontId="17" fillId="0" borderId="10" xfId="0" applyFont="1" applyBorder="1"/>
    <xf numFmtId="0" fontId="22" fillId="4" borderId="10" xfId="0" applyFont="1" applyFill="1" applyBorder="1"/>
    <xf numFmtId="0" fontId="17" fillId="4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0" xfId="0" applyFont="1" applyBorder="1"/>
    <xf numFmtId="0" fontId="17" fillId="2" borderId="12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6" fillId="6" borderId="10" xfId="0" applyFont="1" applyFill="1" applyBorder="1" applyAlignment="1">
      <alignment horizontal="right"/>
    </xf>
    <xf numFmtId="0" fontId="27" fillId="6" borderId="11" xfId="0" applyFont="1" applyFill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right"/>
    </xf>
    <xf numFmtId="0" fontId="26" fillId="6" borderId="10" xfId="0" applyFont="1" applyFill="1" applyBorder="1"/>
    <xf numFmtId="0" fontId="26" fillId="0" borderId="0" xfId="0" applyFont="1"/>
    <xf numFmtId="0" fontId="17" fillId="0" borderId="10" xfId="0" applyFont="1" applyBorder="1" applyAlignment="1">
      <alignment horizontal="right"/>
    </xf>
    <xf numFmtId="0" fontId="26" fillId="6" borderId="12" xfId="0" applyFont="1" applyFill="1" applyBorder="1"/>
    <xf numFmtId="0" fontId="21" fillId="5" borderId="0" xfId="0" applyFont="1" applyFill="1" applyAlignment="1">
      <alignment horizontal="center"/>
    </xf>
    <xf numFmtId="0" fontId="17" fillId="2" borderId="12" xfId="0" applyFont="1" applyFill="1" applyBorder="1"/>
    <xf numFmtId="0" fontId="21" fillId="5" borderId="13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21" fillId="6" borderId="11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22" fillId="0" borderId="0" xfId="0" applyFont="1"/>
    <xf numFmtId="0" fontId="22" fillId="0" borderId="2" xfId="0" applyFont="1" applyBorder="1"/>
    <xf numFmtId="0" fontId="17" fillId="0" borderId="9" xfId="0" applyFont="1" applyBorder="1" applyAlignment="1">
      <alignment horizontal="right"/>
    </xf>
    <xf numFmtId="0" fontId="22" fillId="2" borderId="9" xfId="0" applyFont="1" applyFill="1" applyBorder="1" applyAlignment="1">
      <alignment horizontal="right"/>
    </xf>
    <xf numFmtId="0" fontId="17" fillId="0" borderId="9" xfId="0" applyFont="1" applyBorder="1"/>
    <xf numFmtId="0" fontId="22" fillId="3" borderId="9" xfId="0" applyFont="1" applyFill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22" fillId="2" borderId="11" xfId="0" applyFont="1" applyFill="1" applyBorder="1" applyAlignment="1">
      <alignment horizontal="right"/>
    </xf>
    <xf numFmtId="0" fontId="17" fillId="0" borderId="11" xfId="0" applyFont="1" applyBorder="1"/>
    <xf numFmtId="0" fontId="22" fillId="3" borderId="11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2" xfId="0" applyFont="1" applyBorder="1"/>
    <xf numFmtId="0" fontId="32" fillId="0" borderId="9" xfId="0" applyFont="1" applyBorder="1"/>
    <xf numFmtId="0" fontId="32" fillId="0" borderId="12" xfId="0" applyFont="1" applyBorder="1" applyAlignment="1">
      <alignment horizontal="center"/>
    </xf>
    <xf numFmtId="0" fontId="32" fillId="0" borderId="10" xfId="0" applyFont="1" applyBorder="1"/>
    <xf numFmtId="0" fontId="32" fillId="0" borderId="11" xfId="0" applyFont="1" applyBorder="1"/>
    <xf numFmtId="0" fontId="32" fillId="0" borderId="11" xfId="0" applyFont="1" applyBorder="1" applyAlignment="1">
      <alignment horizontal="right"/>
    </xf>
    <xf numFmtId="0" fontId="36" fillId="5" borderId="11" xfId="0" applyFont="1" applyFill="1" applyBorder="1"/>
    <xf numFmtId="0" fontId="36" fillId="0" borderId="12" xfId="0" applyFont="1" applyBorder="1"/>
    <xf numFmtId="0" fontId="32" fillId="0" borderId="10" xfId="0" applyFont="1" applyBorder="1" applyAlignment="1">
      <alignment horizontal="right"/>
    </xf>
    <xf numFmtId="0" fontId="36" fillId="5" borderId="11" xfId="0" applyFont="1" applyFill="1" applyBorder="1" applyAlignment="1">
      <alignment horizontal="right"/>
    </xf>
    <xf numFmtId="0" fontId="32" fillId="5" borderId="11" xfId="0" applyFont="1" applyFill="1" applyBorder="1" applyAlignment="1">
      <alignment horizontal="right"/>
    </xf>
    <xf numFmtId="0" fontId="32" fillId="8" borderId="11" xfId="0" applyFont="1" applyFill="1" applyBorder="1" applyAlignment="1">
      <alignment horizontal="right"/>
    </xf>
    <xf numFmtId="0" fontId="36" fillId="4" borderId="12" xfId="0" applyFont="1" applyFill="1" applyBorder="1"/>
    <xf numFmtId="0" fontId="37" fillId="0" borderId="12" xfId="0" applyFont="1" applyBorder="1"/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37" fillId="5" borderId="11" xfId="0" applyFont="1" applyFill="1" applyBorder="1" applyAlignment="1">
      <alignment horizontal="right"/>
    </xf>
    <xf numFmtId="0" fontId="38" fillId="0" borderId="11" xfId="0" applyFont="1" applyBorder="1"/>
    <xf numFmtId="0" fontId="38" fillId="5" borderId="11" xfId="0" applyFont="1" applyFill="1" applyBorder="1" applyAlignment="1">
      <alignment horizontal="right"/>
    </xf>
    <xf numFmtId="0" fontId="38" fillId="8" borderId="11" xfId="0" applyFont="1" applyFill="1" applyBorder="1" applyAlignment="1">
      <alignment horizontal="right"/>
    </xf>
    <xf numFmtId="0" fontId="39" fillId="4" borderId="12" xfId="0" applyFont="1" applyFill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40" fillId="5" borderId="11" xfId="0" applyFont="1" applyFill="1" applyBorder="1" applyAlignment="1">
      <alignment horizontal="right"/>
    </xf>
    <xf numFmtId="0" fontId="39" fillId="0" borderId="11" xfId="0" applyFont="1" applyBorder="1"/>
    <xf numFmtId="0" fontId="40" fillId="5" borderId="11" xfId="0" applyFont="1" applyFill="1" applyBorder="1"/>
    <xf numFmtId="0" fontId="39" fillId="5" borderId="11" xfId="0" applyFont="1" applyFill="1" applyBorder="1"/>
    <xf numFmtId="0" fontId="19" fillId="0" borderId="11" xfId="0" applyFont="1" applyBorder="1"/>
    <xf numFmtId="0" fontId="41" fillId="9" borderId="12" xfId="0" applyFont="1" applyFill="1" applyBorder="1" applyAlignment="1">
      <alignment horizontal="right"/>
    </xf>
    <xf numFmtId="0" fontId="32" fillId="9" borderId="10" xfId="0" applyFont="1" applyFill="1" applyBorder="1" applyAlignment="1">
      <alignment horizontal="right"/>
    </xf>
    <xf numFmtId="0" fontId="32" fillId="9" borderId="11" xfId="0" applyFont="1" applyFill="1" applyBorder="1" applyAlignment="1">
      <alignment horizontal="right"/>
    </xf>
    <xf numFmtId="0" fontId="36" fillId="9" borderId="11" xfId="0" applyFont="1" applyFill="1" applyBorder="1" applyAlignment="1">
      <alignment horizontal="right"/>
    </xf>
    <xf numFmtId="0" fontId="42" fillId="0" borderId="7" xfId="0" applyFont="1" applyBorder="1" applyAlignment="1">
      <alignment horizontal="center"/>
    </xf>
    <xf numFmtId="0" fontId="42" fillId="0" borderId="2" xfId="0" applyFont="1" applyBorder="1"/>
    <xf numFmtId="0" fontId="43" fillId="6" borderId="2" xfId="0" applyFont="1" applyFill="1" applyBorder="1"/>
    <xf numFmtId="0" fontId="42" fillId="0" borderId="8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2" xfId="0" applyFont="1" applyBorder="1" applyAlignment="1">
      <alignment wrapText="1"/>
    </xf>
    <xf numFmtId="2" fontId="42" fillId="0" borderId="2" xfId="0" applyNumberFormat="1" applyFont="1" applyBorder="1"/>
    <xf numFmtId="164" fontId="42" fillId="0" borderId="2" xfId="0" applyNumberFormat="1" applyFont="1" applyBorder="1"/>
    <xf numFmtId="0" fontId="20" fillId="5" borderId="11" xfId="0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/>
    <xf numFmtId="0" fontId="17" fillId="0" borderId="9" xfId="0" applyFont="1" applyBorder="1" applyAlignment="1">
      <alignment wrapText="1"/>
    </xf>
    <xf numFmtId="0" fontId="17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5" borderId="15" xfId="0" applyFont="1" applyFill="1" applyBorder="1" applyAlignment="1">
      <alignment horizontal="center" wrapText="1"/>
    </xf>
    <xf numFmtId="0" fontId="21" fillId="5" borderId="15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8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32" fillId="5" borderId="14" xfId="0" applyFont="1" applyFill="1" applyBorder="1" applyAlignment="1">
      <alignment horizontal="center"/>
    </xf>
    <xf numFmtId="0" fontId="4" fillId="0" borderId="10" xfId="0" applyFont="1" applyBorder="1"/>
    <xf numFmtId="0" fontId="32" fillId="0" borderId="14" xfId="0" applyFont="1" applyBorder="1"/>
    <xf numFmtId="0" fontId="34" fillId="0" borderId="0" xfId="0" applyFont="1" applyAlignment="1">
      <alignment horizontal="center"/>
    </xf>
    <xf numFmtId="0" fontId="36" fillId="5" borderId="14" xfId="0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37.85546875" customWidth="1"/>
    <col min="2" max="19" width="9.140625" customWidth="1"/>
    <col min="20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32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  <c r="U3" s="1"/>
      <c r="V3" s="1"/>
      <c r="W3" s="1"/>
      <c r="X3" s="1"/>
      <c r="Y3" s="1"/>
      <c r="Z3" s="1"/>
    </row>
    <row r="4" spans="1:26" ht="18.7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"/>
      <c r="S4" s="1"/>
      <c r="T4" s="1"/>
      <c r="U4" s="1"/>
      <c r="V4" s="1"/>
      <c r="W4" s="1"/>
      <c r="X4" s="1"/>
      <c r="Y4" s="1"/>
      <c r="Z4" s="1"/>
    </row>
    <row r="5" spans="1:26" ht="28.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5" t="s">
        <v>9</v>
      </c>
      <c r="J5" s="3" t="s">
        <v>10</v>
      </c>
      <c r="K5" s="3" t="s">
        <v>11</v>
      </c>
      <c r="L5" s="3" t="s">
        <v>12</v>
      </c>
      <c r="M5" s="5" t="s">
        <v>13</v>
      </c>
      <c r="N5" s="3" t="s">
        <v>14</v>
      </c>
      <c r="O5" s="3" t="s">
        <v>15</v>
      </c>
      <c r="P5" s="3" t="s">
        <v>16</v>
      </c>
      <c r="Q5" s="5" t="s">
        <v>17</v>
      </c>
      <c r="R5" s="6" t="s">
        <v>18</v>
      </c>
      <c r="S5" s="3" t="s">
        <v>19</v>
      </c>
      <c r="T5" s="1"/>
      <c r="U5" s="1"/>
      <c r="V5" s="1"/>
      <c r="W5" s="1"/>
      <c r="X5" s="1"/>
      <c r="Y5" s="1"/>
      <c r="Z5" s="1"/>
    </row>
    <row r="6" spans="1:26">
      <c r="A6" s="7" t="s">
        <v>20</v>
      </c>
      <c r="B6" s="8">
        <v>58</v>
      </c>
      <c r="C6" s="8">
        <v>52</v>
      </c>
      <c r="D6" s="8">
        <v>50</v>
      </c>
      <c r="E6" s="9">
        <f t="shared" ref="E6:E26" si="0">D6+C6+B6</f>
        <v>160</v>
      </c>
      <c r="F6" s="8">
        <v>51</v>
      </c>
      <c r="G6" s="10">
        <v>40</v>
      </c>
      <c r="H6" s="10">
        <v>67</v>
      </c>
      <c r="I6" s="11">
        <f t="shared" ref="I6:I29" si="1">H6+G6+F6</f>
        <v>158</v>
      </c>
      <c r="J6" s="10">
        <v>65</v>
      </c>
      <c r="K6" s="10">
        <v>49</v>
      </c>
      <c r="L6" s="10">
        <v>63</v>
      </c>
      <c r="M6" s="11">
        <f t="shared" ref="M6:M26" si="2">L6+K6+J6</f>
        <v>177</v>
      </c>
      <c r="N6" s="10">
        <v>29</v>
      </c>
      <c r="O6" s="10">
        <v>30</v>
      </c>
      <c r="P6" s="10">
        <v>22</v>
      </c>
      <c r="Q6" s="11">
        <f t="shared" ref="Q6:Q22" si="3">P6+O6+N6</f>
        <v>81</v>
      </c>
      <c r="R6" s="12">
        <f t="shared" ref="R6:R7" si="4">E6+I6+M6+Q6</f>
        <v>576</v>
      </c>
      <c r="S6" s="13"/>
      <c r="T6" s="1"/>
      <c r="U6" s="1"/>
      <c r="V6" s="1"/>
      <c r="W6" s="1"/>
      <c r="X6" s="1"/>
      <c r="Y6" s="1"/>
      <c r="Z6" s="1"/>
    </row>
    <row r="7" spans="1:26">
      <c r="A7" s="7" t="s">
        <v>21</v>
      </c>
      <c r="B7" s="8">
        <v>132</v>
      </c>
      <c r="C7" s="8">
        <v>128</v>
      </c>
      <c r="D7" s="8">
        <v>124</v>
      </c>
      <c r="E7" s="9">
        <f t="shared" si="0"/>
        <v>384</v>
      </c>
      <c r="F7" s="8">
        <v>131</v>
      </c>
      <c r="G7" s="8">
        <v>129</v>
      </c>
      <c r="H7" s="8">
        <v>128</v>
      </c>
      <c r="I7" s="11">
        <f t="shared" si="1"/>
        <v>388</v>
      </c>
      <c r="J7" s="8">
        <v>129</v>
      </c>
      <c r="K7" s="8">
        <v>125</v>
      </c>
      <c r="L7" s="8">
        <v>124</v>
      </c>
      <c r="M7" s="11">
        <f t="shared" si="2"/>
        <v>378</v>
      </c>
      <c r="N7" s="8">
        <v>65</v>
      </c>
      <c r="O7" s="8">
        <v>63</v>
      </c>
      <c r="P7" s="8">
        <v>60</v>
      </c>
      <c r="Q7" s="11">
        <f t="shared" si="3"/>
        <v>188</v>
      </c>
      <c r="R7" s="12">
        <f t="shared" si="4"/>
        <v>1338</v>
      </c>
      <c r="S7" s="13"/>
      <c r="T7" s="1"/>
      <c r="U7" s="1"/>
      <c r="V7" s="1"/>
      <c r="W7" s="1"/>
      <c r="X7" s="1"/>
      <c r="Y7" s="1"/>
      <c r="Z7" s="1"/>
    </row>
    <row r="8" spans="1:26">
      <c r="A8" s="14" t="s">
        <v>22</v>
      </c>
      <c r="B8" s="15"/>
      <c r="C8" s="15"/>
      <c r="D8" s="15"/>
      <c r="E8" s="16">
        <f t="shared" si="0"/>
        <v>0</v>
      </c>
      <c r="F8" s="15"/>
      <c r="G8" s="17"/>
      <c r="H8" s="17"/>
      <c r="I8" s="18">
        <f t="shared" si="1"/>
        <v>0</v>
      </c>
      <c r="J8" s="17"/>
      <c r="K8" s="17"/>
      <c r="L8" s="17"/>
      <c r="M8" s="18">
        <f t="shared" si="2"/>
        <v>0</v>
      </c>
      <c r="N8" s="17"/>
      <c r="O8" s="17"/>
      <c r="P8" s="17">
        <v>19</v>
      </c>
      <c r="Q8" s="18">
        <f t="shared" si="3"/>
        <v>19</v>
      </c>
      <c r="R8" s="19">
        <v>19</v>
      </c>
      <c r="S8" s="20"/>
      <c r="T8" s="21"/>
      <c r="U8" s="21"/>
      <c r="V8" s="21"/>
      <c r="W8" s="21"/>
      <c r="X8" s="21"/>
      <c r="Y8" s="21"/>
      <c r="Z8" s="21"/>
    </row>
    <row r="9" spans="1:26">
      <c r="A9" s="7" t="s">
        <v>23</v>
      </c>
      <c r="B9" s="10"/>
      <c r="C9" s="10"/>
      <c r="D9" s="10"/>
      <c r="E9" s="9">
        <f t="shared" si="0"/>
        <v>0</v>
      </c>
      <c r="F9" s="10"/>
      <c r="G9" s="10"/>
      <c r="H9" s="10"/>
      <c r="I9" s="11">
        <f t="shared" si="1"/>
        <v>0</v>
      </c>
      <c r="J9" s="10">
        <v>152</v>
      </c>
      <c r="K9" s="10">
        <v>127</v>
      </c>
      <c r="L9" s="10">
        <v>121</v>
      </c>
      <c r="M9" s="11">
        <f t="shared" si="2"/>
        <v>400</v>
      </c>
      <c r="N9" s="10">
        <v>72</v>
      </c>
      <c r="O9" s="10">
        <v>37</v>
      </c>
      <c r="P9" s="10">
        <v>42</v>
      </c>
      <c r="Q9" s="11">
        <f t="shared" si="3"/>
        <v>151</v>
      </c>
      <c r="R9" s="12">
        <f t="shared" ref="R9:R14" si="5">E9+I9+M9+Q9</f>
        <v>551</v>
      </c>
      <c r="S9" s="13"/>
      <c r="T9" s="1"/>
      <c r="U9" s="1"/>
      <c r="V9" s="1"/>
      <c r="W9" s="1"/>
      <c r="X9" s="1"/>
      <c r="Y9" s="1"/>
      <c r="Z9" s="1"/>
    </row>
    <row r="10" spans="1:26">
      <c r="A10" s="7" t="s">
        <v>24</v>
      </c>
      <c r="B10" s="10">
        <v>115</v>
      </c>
      <c r="C10" s="10">
        <v>123</v>
      </c>
      <c r="D10" s="10">
        <v>120</v>
      </c>
      <c r="E10" s="9">
        <f t="shared" si="0"/>
        <v>358</v>
      </c>
      <c r="F10" s="10">
        <v>95</v>
      </c>
      <c r="G10" s="10">
        <v>132</v>
      </c>
      <c r="H10" s="10">
        <v>129</v>
      </c>
      <c r="I10" s="11">
        <f t="shared" si="1"/>
        <v>356</v>
      </c>
      <c r="J10" s="10"/>
      <c r="K10" s="10"/>
      <c r="L10" s="10"/>
      <c r="M10" s="11">
        <f t="shared" si="2"/>
        <v>0</v>
      </c>
      <c r="N10" s="10"/>
      <c r="O10" s="10"/>
      <c r="P10" s="10"/>
      <c r="Q10" s="11">
        <f t="shared" si="3"/>
        <v>0</v>
      </c>
      <c r="R10" s="12">
        <f t="shared" si="5"/>
        <v>714</v>
      </c>
      <c r="S10" s="13"/>
      <c r="T10" s="1"/>
      <c r="U10" s="1"/>
      <c r="V10" s="1"/>
      <c r="W10" s="1"/>
      <c r="X10" s="1"/>
      <c r="Y10" s="1"/>
      <c r="Z10" s="1"/>
    </row>
    <row r="11" spans="1:26">
      <c r="A11" s="7" t="s">
        <v>25</v>
      </c>
      <c r="B11" s="10">
        <v>15</v>
      </c>
      <c r="C11" s="10">
        <v>11</v>
      </c>
      <c r="D11" s="10">
        <v>15</v>
      </c>
      <c r="E11" s="9">
        <f t="shared" si="0"/>
        <v>41</v>
      </c>
      <c r="F11" s="10">
        <v>17</v>
      </c>
      <c r="G11" s="10">
        <v>17</v>
      </c>
      <c r="H11" s="10">
        <v>17</v>
      </c>
      <c r="I11" s="11">
        <f t="shared" si="1"/>
        <v>51</v>
      </c>
      <c r="J11" s="10">
        <v>18</v>
      </c>
      <c r="K11" s="10">
        <v>23</v>
      </c>
      <c r="L11" s="10">
        <v>19</v>
      </c>
      <c r="M11" s="11">
        <f t="shared" si="2"/>
        <v>60</v>
      </c>
      <c r="N11" s="10"/>
      <c r="O11" s="10"/>
      <c r="P11" s="10"/>
      <c r="Q11" s="11">
        <f t="shared" si="3"/>
        <v>0</v>
      </c>
      <c r="R11" s="12">
        <f t="shared" si="5"/>
        <v>152</v>
      </c>
      <c r="S11" s="13"/>
      <c r="T11" s="1"/>
      <c r="U11" s="1"/>
      <c r="V11" s="1"/>
      <c r="W11" s="1"/>
      <c r="X11" s="1"/>
      <c r="Y11" s="1"/>
      <c r="Z11" s="1"/>
    </row>
    <row r="12" spans="1:26">
      <c r="A12" s="7" t="s">
        <v>26</v>
      </c>
      <c r="B12" s="10">
        <v>21</v>
      </c>
      <c r="C12" s="10">
        <v>18</v>
      </c>
      <c r="D12" s="10">
        <v>24</v>
      </c>
      <c r="E12" s="9">
        <f t="shared" si="0"/>
        <v>63</v>
      </c>
      <c r="F12" s="10">
        <v>11</v>
      </c>
      <c r="G12" s="10">
        <v>27</v>
      </c>
      <c r="H12" s="10">
        <v>9</v>
      </c>
      <c r="I12" s="11">
        <f t="shared" si="1"/>
        <v>47</v>
      </c>
      <c r="J12" s="10">
        <v>26</v>
      </c>
      <c r="K12" s="10">
        <v>25</v>
      </c>
      <c r="L12" s="10">
        <v>27</v>
      </c>
      <c r="M12" s="11">
        <f t="shared" si="2"/>
        <v>78</v>
      </c>
      <c r="N12" s="10">
        <v>15</v>
      </c>
      <c r="O12" s="10">
        <v>18</v>
      </c>
      <c r="P12" s="10">
        <v>10</v>
      </c>
      <c r="Q12" s="11">
        <f t="shared" si="3"/>
        <v>43</v>
      </c>
      <c r="R12" s="12">
        <f t="shared" si="5"/>
        <v>231</v>
      </c>
      <c r="S12" s="13"/>
      <c r="T12" s="1"/>
      <c r="U12" s="1"/>
      <c r="V12" s="1"/>
      <c r="W12" s="1"/>
      <c r="X12" s="1"/>
      <c r="Y12" s="1"/>
      <c r="Z12" s="1"/>
    </row>
    <row r="13" spans="1:26">
      <c r="A13" s="7" t="s">
        <v>27</v>
      </c>
      <c r="B13" s="10">
        <v>20</v>
      </c>
      <c r="C13" s="10">
        <v>18</v>
      </c>
      <c r="D13" s="10">
        <v>12</v>
      </c>
      <c r="E13" s="9">
        <f t="shared" si="0"/>
        <v>50</v>
      </c>
      <c r="F13" s="10">
        <v>20</v>
      </c>
      <c r="G13" s="10">
        <v>18</v>
      </c>
      <c r="H13" s="10">
        <v>26</v>
      </c>
      <c r="I13" s="11">
        <f t="shared" si="1"/>
        <v>64</v>
      </c>
      <c r="J13" s="10">
        <v>28</v>
      </c>
      <c r="K13" s="10">
        <v>26</v>
      </c>
      <c r="L13" s="10">
        <v>21</v>
      </c>
      <c r="M13" s="11">
        <f t="shared" si="2"/>
        <v>75</v>
      </c>
      <c r="N13" s="10">
        <v>7</v>
      </c>
      <c r="O13" s="10">
        <v>10</v>
      </c>
      <c r="P13" s="10">
        <v>7</v>
      </c>
      <c r="Q13" s="11">
        <f t="shared" si="3"/>
        <v>24</v>
      </c>
      <c r="R13" s="12">
        <f t="shared" si="5"/>
        <v>213</v>
      </c>
      <c r="S13" s="22">
        <v>114</v>
      </c>
      <c r="T13" s="1"/>
      <c r="U13" s="1"/>
      <c r="V13" s="1"/>
      <c r="W13" s="1"/>
      <c r="X13" s="1"/>
      <c r="Y13" s="1"/>
      <c r="Z13" s="1"/>
    </row>
    <row r="14" spans="1:26">
      <c r="A14" s="7" t="s">
        <v>28</v>
      </c>
      <c r="B14" s="10">
        <v>10</v>
      </c>
      <c r="C14" s="10">
        <v>7</v>
      </c>
      <c r="D14" s="10">
        <v>11</v>
      </c>
      <c r="E14" s="9">
        <f t="shared" si="0"/>
        <v>28</v>
      </c>
      <c r="F14" s="10">
        <v>12</v>
      </c>
      <c r="G14" s="10">
        <v>15</v>
      </c>
      <c r="H14" s="10">
        <v>14</v>
      </c>
      <c r="I14" s="11">
        <f t="shared" si="1"/>
        <v>41</v>
      </c>
      <c r="J14" s="10">
        <v>6</v>
      </c>
      <c r="K14" s="10">
        <v>10</v>
      </c>
      <c r="L14" s="10">
        <v>13</v>
      </c>
      <c r="M14" s="11">
        <f t="shared" si="2"/>
        <v>29</v>
      </c>
      <c r="N14" s="10"/>
      <c r="O14" s="10"/>
      <c r="P14" s="10"/>
      <c r="Q14" s="11">
        <f t="shared" si="3"/>
        <v>0</v>
      </c>
      <c r="R14" s="12">
        <f t="shared" si="5"/>
        <v>98</v>
      </c>
      <c r="S14" s="22">
        <v>38</v>
      </c>
      <c r="T14" s="1"/>
      <c r="U14" s="1"/>
      <c r="V14" s="1"/>
      <c r="W14" s="1"/>
      <c r="X14" s="1"/>
      <c r="Y14" s="1"/>
      <c r="Z14" s="1"/>
    </row>
    <row r="15" spans="1:26">
      <c r="A15" s="14" t="s">
        <v>29</v>
      </c>
      <c r="B15" s="23">
        <v>3</v>
      </c>
      <c r="C15" s="23">
        <v>0</v>
      </c>
      <c r="D15" s="23">
        <v>2</v>
      </c>
      <c r="E15" s="16">
        <f t="shared" si="0"/>
        <v>5</v>
      </c>
      <c r="F15" s="23">
        <v>3</v>
      </c>
      <c r="G15" s="23">
        <v>7</v>
      </c>
      <c r="H15" s="23">
        <v>6</v>
      </c>
      <c r="I15" s="18">
        <f t="shared" si="1"/>
        <v>16</v>
      </c>
      <c r="J15" s="23">
        <v>2</v>
      </c>
      <c r="K15" s="23">
        <v>3</v>
      </c>
      <c r="L15" s="23">
        <v>5</v>
      </c>
      <c r="M15" s="18">
        <f t="shared" si="2"/>
        <v>10</v>
      </c>
      <c r="N15" s="23"/>
      <c r="O15" s="23"/>
      <c r="P15" s="23"/>
      <c r="Q15" s="18">
        <f t="shared" si="3"/>
        <v>0</v>
      </c>
      <c r="R15" s="19">
        <f t="shared" ref="R15:R17" si="6">E15+I15+M15</f>
        <v>31</v>
      </c>
      <c r="S15" s="24">
        <v>12</v>
      </c>
      <c r="T15" s="21"/>
      <c r="U15" s="21"/>
      <c r="V15" s="21"/>
      <c r="W15" s="21"/>
      <c r="X15" s="21"/>
      <c r="Y15" s="21"/>
      <c r="Z15" s="21"/>
    </row>
    <row r="16" spans="1:26">
      <c r="A16" s="14" t="s">
        <v>30</v>
      </c>
      <c r="B16" s="23">
        <v>4</v>
      </c>
      <c r="C16" s="23">
        <v>5</v>
      </c>
      <c r="D16" s="23">
        <v>9</v>
      </c>
      <c r="E16" s="16">
        <f t="shared" si="0"/>
        <v>18</v>
      </c>
      <c r="F16" s="23">
        <v>7</v>
      </c>
      <c r="G16" s="23">
        <v>7</v>
      </c>
      <c r="H16" s="23">
        <v>5</v>
      </c>
      <c r="I16" s="18">
        <f t="shared" si="1"/>
        <v>19</v>
      </c>
      <c r="J16" s="23">
        <v>3</v>
      </c>
      <c r="K16" s="23">
        <v>6</v>
      </c>
      <c r="L16" s="23">
        <v>3</v>
      </c>
      <c r="M16" s="18">
        <f t="shared" si="2"/>
        <v>12</v>
      </c>
      <c r="N16" s="23"/>
      <c r="O16" s="23"/>
      <c r="P16" s="23"/>
      <c r="Q16" s="18">
        <f t="shared" si="3"/>
        <v>0</v>
      </c>
      <c r="R16" s="19">
        <f t="shared" si="6"/>
        <v>49</v>
      </c>
      <c r="S16" s="24">
        <v>16</v>
      </c>
      <c r="T16" s="21"/>
      <c r="U16" s="21"/>
      <c r="V16" s="21"/>
      <c r="W16" s="21"/>
      <c r="X16" s="21"/>
      <c r="Y16" s="21"/>
      <c r="Z16" s="21"/>
    </row>
    <row r="17" spans="1:26">
      <c r="A17" s="14" t="s">
        <v>31</v>
      </c>
      <c r="B17" s="23">
        <v>3</v>
      </c>
      <c r="C17" s="23">
        <v>2</v>
      </c>
      <c r="D17" s="23">
        <v>0</v>
      </c>
      <c r="E17" s="16">
        <f t="shared" si="0"/>
        <v>5</v>
      </c>
      <c r="F17" s="23">
        <v>2</v>
      </c>
      <c r="G17" s="23">
        <v>1</v>
      </c>
      <c r="H17" s="23">
        <v>3</v>
      </c>
      <c r="I17" s="18">
        <f t="shared" si="1"/>
        <v>6</v>
      </c>
      <c r="J17" s="23">
        <v>1</v>
      </c>
      <c r="K17" s="23">
        <v>1</v>
      </c>
      <c r="L17" s="23">
        <v>5</v>
      </c>
      <c r="M17" s="18">
        <f t="shared" si="2"/>
        <v>7</v>
      </c>
      <c r="N17" s="23"/>
      <c r="O17" s="23"/>
      <c r="P17" s="23"/>
      <c r="Q17" s="18">
        <f t="shared" si="3"/>
        <v>0</v>
      </c>
      <c r="R17" s="19">
        <f t="shared" si="6"/>
        <v>18</v>
      </c>
      <c r="S17" s="24">
        <v>10</v>
      </c>
      <c r="T17" s="21"/>
      <c r="U17" s="21"/>
      <c r="V17" s="21"/>
      <c r="W17" s="21"/>
      <c r="X17" s="21"/>
      <c r="Y17" s="21"/>
      <c r="Z17" s="21"/>
    </row>
    <row r="18" spans="1:26">
      <c r="A18" s="7" t="s">
        <v>32</v>
      </c>
      <c r="B18" s="10">
        <v>9</v>
      </c>
      <c r="C18" s="10">
        <v>6</v>
      </c>
      <c r="D18" s="10">
        <v>4</v>
      </c>
      <c r="E18" s="9">
        <f t="shared" si="0"/>
        <v>19</v>
      </c>
      <c r="F18" s="10">
        <v>10</v>
      </c>
      <c r="G18" s="10">
        <v>3</v>
      </c>
      <c r="H18" s="10">
        <v>10</v>
      </c>
      <c r="I18" s="11">
        <f t="shared" si="1"/>
        <v>23</v>
      </c>
      <c r="J18" s="10">
        <v>9</v>
      </c>
      <c r="K18" s="10">
        <v>7</v>
      </c>
      <c r="L18" s="10">
        <v>5</v>
      </c>
      <c r="M18" s="11">
        <f t="shared" si="2"/>
        <v>21</v>
      </c>
      <c r="N18" s="10"/>
      <c r="O18" s="10"/>
      <c r="P18" s="10"/>
      <c r="Q18" s="11">
        <f t="shared" si="3"/>
        <v>0</v>
      </c>
      <c r="R18" s="12">
        <f t="shared" ref="R18:R22" si="7">E18+I18+M18+Q18</f>
        <v>63</v>
      </c>
      <c r="S18" s="22">
        <v>40</v>
      </c>
      <c r="T18" s="1"/>
      <c r="U18" s="1"/>
      <c r="V18" s="1"/>
      <c r="W18" s="1"/>
      <c r="X18" s="1"/>
      <c r="Y18" s="1"/>
      <c r="Z18" s="1"/>
    </row>
    <row r="19" spans="1:26">
      <c r="A19" s="7" t="s">
        <v>33</v>
      </c>
      <c r="B19" s="10">
        <v>149</v>
      </c>
      <c r="C19" s="10">
        <v>127</v>
      </c>
      <c r="D19" s="10">
        <v>129</v>
      </c>
      <c r="E19" s="9">
        <f t="shared" si="0"/>
        <v>405</v>
      </c>
      <c r="F19" s="10">
        <v>121</v>
      </c>
      <c r="G19" s="10">
        <v>112</v>
      </c>
      <c r="H19" s="10">
        <v>130</v>
      </c>
      <c r="I19" s="11">
        <f t="shared" si="1"/>
        <v>363</v>
      </c>
      <c r="J19" s="10">
        <v>108</v>
      </c>
      <c r="K19" s="10">
        <v>135</v>
      </c>
      <c r="L19" s="10">
        <v>101</v>
      </c>
      <c r="M19" s="11">
        <f t="shared" si="2"/>
        <v>344</v>
      </c>
      <c r="N19" s="10">
        <v>30</v>
      </c>
      <c r="O19" s="10">
        <v>27</v>
      </c>
      <c r="P19" s="10">
        <v>7</v>
      </c>
      <c r="Q19" s="11">
        <f t="shared" si="3"/>
        <v>64</v>
      </c>
      <c r="R19" s="12">
        <f t="shared" si="7"/>
        <v>1176</v>
      </c>
      <c r="S19" s="13"/>
      <c r="T19" s="1"/>
      <c r="U19" s="1"/>
      <c r="V19" s="1"/>
      <c r="W19" s="1"/>
      <c r="X19" s="1"/>
      <c r="Y19" s="1"/>
      <c r="Z19" s="1"/>
    </row>
    <row r="20" spans="1:26">
      <c r="A20" s="7" t="s">
        <v>34</v>
      </c>
      <c r="B20" s="10">
        <v>13</v>
      </c>
      <c r="C20" s="10">
        <v>19</v>
      </c>
      <c r="D20" s="10">
        <v>17</v>
      </c>
      <c r="E20" s="9">
        <f t="shared" si="0"/>
        <v>49</v>
      </c>
      <c r="F20" s="10">
        <v>13</v>
      </c>
      <c r="G20" s="10">
        <v>11</v>
      </c>
      <c r="H20" s="10">
        <v>8</v>
      </c>
      <c r="I20" s="11">
        <f t="shared" si="1"/>
        <v>32</v>
      </c>
      <c r="J20" s="10"/>
      <c r="K20" s="10"/>
      <c r="L20" s="10"/>
      <c r="M20" s="11">
        <f t="shared" si="2"/>
        <v>0</v>
      </c>
      <c r="N20" s="10"/>
      <c r="O20" s="10"/>
      <c r="P20" s="10"/>
      <c r="Q20" s="11">
        <f t="shared" si="3"/>
        <v>0</v>
      </c>
      <c r="R20" s="12">
        <f t="shared" si="7"/>
        <v>81</v>
      </c>
      <c r="S20" s="22">
        <v>100</v>
      </c>
      <c r="T20" s="1"/>
      <c r="U20" s="1"/>
      <c r="V20" s="1"/>
      <c r="W20" s="1"/>
      <c r="X20" s="1"/>
      <c r="Y20" s="1"/>
      <c r="Z20" s="1"/>
    </row>
    <row r="21" spans="1:26" ht="15.75" customHeight="1">
      <c r="A21" s="7" t="s">
        <v>35</v>
      </c>
      <c r="B21" s="10">
        <v>41</v>
      </c>
      <c r="C21" s="10">
        <v>52</v>
      </c>
      <c r="D21" s="10">
        <v>43</v>
      </c>
      <c r="E21" s="9">
        <f t="shared" si="0"/>
        <v>136</v>
      </c>
      <c r="F21" s="10">
        <v>33</v>
      </c>
      <c r="G21" s="10">
        <v>30</v>
      </c>
      <c r="H21" s="10">
        <v>32</v>
      </c>
      <c r="I21" s="11">
        <f t="shared" si="1"/>
        <v>95</v>
      </c>
      <c r="J21" s="10">
        <v>38</v>
      </c>
      <c r="K21" s="10">
        <v>36</v>
      </c>
      <c r="L21" s="10">
        <v>36</v>
      </c>
      <c r="M21" s="11">
        <f t="shared" si="2"/>
        <v>110</v>
      </c>
      <c r="N21" s="10">
        <v>21</v>
      </c>
      <c r="O21" s="10">
        <v>5</v>
      </c>
      <c r="P21" s="10">
        <v>9</v>
      </c>
      <c r="Q21" s="11">
        <f t="shared" si="3"/>
        <v>35</v>
      </c>
      <c r="R21" s="12">
        <f t="shared" si="7"/>
        <v>376</v>
      </c>
      <c r="S21" s="13"/>
      <c r="T21" s="1"/>
      <c r="U21" s="1"/>
      <c r="V21" s="1"/>
      <c r="W21" s="1"/>
      <c r="X21" s="1"/>
      <c r="Y21" s="1"/>
      <c r="Z21" s="1"/>
    </row>
    <row r="22" spans="1:26" ht="15.75" customHeight="1">
      <c r="A22" s="7" t="s">
        <v>36</v>
      </c>
      <c r="B22" s="10">
        <v>18</v>
      </c>
      <c r="C22" s="10">
        <v>12</v>
      </c>
      <c r="D22" s="10">
        <v>13</v>
      </c>
      <c r="E22" s="9">
        <f t="shared" si="0"/>
        <v>43</v>
      </c>
      <c r="F22" s="10">
        <v>11</v>
      </c>
      <c r="G22" s="10">
        <v>15</v>
      </c>
      <c r="H22" s="10">
        <v>18</v>
      </c>
      <c r="I22" s="11">
        <f t="shared" si="1"/>
        <v>44</v>
      </c>
      <c r="J22" s="10">
        <v>15</v>
      </c>
      <c r="K22" s="10">
        <v>9</v>
      </c>
      <c r="L22" s="10">
        <v>9</v>
      </c>
      <c r="M22" s="11">
        <f t="shared" si="2"/>
        <v>33</v>
      </c>
      <c r="N22" s="10"/>
      <c r="O22" s="10"/>
      <c r="P22" s="10"/>
      <c r="Q22" s="11">
        <f t="shared" si="3"/>
        <v>0</v>
      </c>
      <c r="R22" s="12">
        <f t="shared" si="7"/>
        <v>120</v>
      </c>
      <c r="S22" s="13"/>
      <c r="T22" s="1"/>
      <c r="U22" s="1"/>
      <c r="V22" s="1"/>
      <c r="W22" s="1"/>
      <c r="X22" s="1"/>
      <c r="Y22" s="1"/>
      <c r="Z22" s="1"/>
    </row>
    <row r="23" spans="1:26" ht="15.75" customHeight="1">
      <c r="A23" s="14" t="s">
        <v>37</v>
      </c>
      <c r="B23" s="23">
        <v>7</v>
      </c>
      <c r="C23" s="23"/>
      <c r="D23" s="23">
        <v>6</v>
      </c>
      <c r="E23" s="16">
        <f t="shared" si="0"/>
        <v>13</v>
      </c>
      <c r="F23" s="23">
        <v>3</v>
      </c>
      <c r="G23" s="23">
        <v>2</v>
      </c>
      <c r="H23" s="23">
        <v>5</v>
      </c>
      <c r="I23" s="18">
        <f t="shared" si="1"/>
        <v>10</v>
      </c>
      <c r="J23" s="23">
        <v>5</v>
      </c>
      <c r="K23" s="23">
        <v>1</v>
      </c>
      <c r="L23" s="23">
        <v>1</v>
      </c>
      <c r="M23" s="18">
        <f t="shared" si="2"/>
        <v>7</v>
      </c>
      <c r="N23" s="23"/>
      <c r="O23" s="23"/>
      <c r="P23" s="23"/>
      <c r="Q23" s="18"/>
      <c r="R23" s="19">
        <f>E23+I23+M23</f>
        <v>30</v>
      </c>
      <c r="S23" s="20"/>
      <c r="T23" s="21"/>
      <c r="U23" s="21"/>
      <c r="V23" s="21"/>
      <c r="W23" s="21"/>
      <c r="X23" s="21"/>
      <c r="Y23" s="21"/>
      <c r="Z23" s="21"/>
    </row>
    <row r="24" spans="1:26" ht="15.75" customHeight="1">
      <c r="A24" s="7" t="s">
        <v>38</v>
      </c>
      <c r="B24" s="10">
        <v>35</v>
      </c>
      <c r="C24" s="10">
        <v>35</v>
      </c>
      <c r="D24" s="10">
        <v>48</v>
      </c>
      <c r="E24" s="9">
        <f t="shared" si="0"/>
        <v>118</v>
      </c>
      <c r="F24" s="10">
        <v>38</v>
      </c>
      <c r="G24" s="10">
        <v>44</v>
      </c>
      <c r="H24" s="10">
        <v>55</v>
      </c>
      <c r="I24" s="11">
        <f t="shared" si="1"/>
        <v>137</v>
      </c>
      <c r="J24" s="10">
        <v>54</v>
      </c>
      <c r="K24" s="10">
        <v>41</v>
      </c>
      <c r="L24" s="10">
        <v>47</v>
      </c>
      <c r="M24" s="11">
        <f t="shared" si="2"/>
        <v>142</v>
      </c>
      <c r="N24" s="10">
        <v>25</v>
      </c>
      <c r="O24" s="10">
        <v>23</v>
      </c>
      <c r="P24" s="10">
        <v>27</v>
      </c>
      <c r="Q24" s="11">
        <f t="shared" ref="Q24:Q29" si="8">P24+O24+N24</f>
        <v>75</v>
      </c>
      <c r="R24" s="12">
        <f t="shared" ref="R24:R26" si="9">E24+I24+M24+Q24</f>
        <v>472</v>
      </c>
      <c r="S24" s="13"/>
      <c r="T24" s="1"/>
      <c r="U24" s="1"/>
      <c r="V24" s="1"/>
      <c r="W24" s="1"/>
      <c r="X24" s="1"/>
      <c r="Y24" s="1"/>
      <c r="Z24" s="1"/>
    </row>
    <row r="25" spans="1:26" ht="15.75" customHeight="1">
      <c r="A25" s="7" t="s">
        <v>39</v>
      </c>
      <c r="B25" s="10">
        <v>44</v>
      </c>
      <c r="C25" s="10">
        <v>40</v>
      </c>
      <c r="D25" s="10">
        <v>37</v>
      </c>
      <c r="E25" s="9">
        <f t="shared" si="0"/>
        <v>121</v>
      </c>
      <c r="F25" s="10">
        <v>40</v>
      </c>
      <c r="G25" s="10">
        <v>27</v>
      </c>
      <c r="H25" s="10">
        <v>26</v>
      </c>
      <c r="I25" s="11">
        <f t="shared" si="1"/>
        <v>93</v>
      </c>
      <c r="J25" s="10">
        <v>42</v>
      </c>
      <c r="K25" s="10">
        <v>40</v>
      </c>
      <c r="L25" s="10">
        <v>31</v>
      </c>
      <c r="M25" s="11">
        <f t="shared" si="2"/>
        <v>113</v>
      </c>
      <c r="N25" s="10"/>
      <c r="O25" s="10"/>
      <c r="P25" s="10"/>
      <c r="Q25" s="11">
        <f t="shared" si="8"/>
        <v>0</v>
      </c>
      <c r="R25" s="12">
        <f t="shared" si="9"/>
        <v>327</v>
      </c>
      <c r="S25" s="22">
        <v>80</v>
      </c>
      <c r="T25" s="1"/>
      <c r="U25" s="1"/>
      <c r="V25" s="1"/>
      <c r="W25" s="1"/>
      <c r="X25" s="1"/>
      <c r="Y25" s="1"/>
      <c r="Z25" s="1"/>
    </row>
    <row r="26" spans="1:26" ht="15.75" customHeight="1">
      <c r="A26" s="7" t="s">
        <v>40</v>
      </c>
      <c r="B26" s="10">
        <v>15</v>
      </c>
      <c r="C26" s="10">
        <v>16</v>
      </c>
      <c r="D26" s="10">
        <v>15</v>
      </c>
      <c r="E26" s="9">
        <f t="shared" si="0"/>
        <v>46</v>
      </c>
      <c r="F26" s="10">
        <v>16</v>
      </c>
      <c r="G26" s="10">
        <v>12</v>
      </c>
      <c r="H26" s="10">
        <v>12</v>
      </c>
      <c r="I26" s="11">
        <f t="shared" si="1"/>
        <v>40</v>
      </c>
      <c r="J26" s="10">
        <v>7</v>
      </c>
      <c r="K26" s="10">
        <v>9</v>
      </c>
      <c r="L26" s="10">
        <v>9</v>
      </c>
      <c r="M26" s="11">
        <f t="shared" si="2"/>
        <v>25</v>
      </c>
      <c r="N26" s="10"/>
      <c r="O26" s="10"/>
      <c r="P26" s="10"/>
      <c r="Q26" s="11">
        <f t="shared" si="8"/>
        <v>0</v>
      </c>
      <c r="R26" s="12">
        <f t="shared" si="9"/>
        <v>111</v>
      </c>
      <c r="S26" s="22">
        <v>62</v>
      </c>
      <c r="T26" s="1"/>
      <c r="U26" s="1"/>
      <c r="V26" s="1"/>
      <c r="W26" s="1"/>
      <c r="X26" s="1"/>
      <c r="Y26" s="1"/>
      <c r="Z26" s="1"/>
    </row>
    <row r="27" spans="1:26" ht="15.75" customHeight="1">
      <c r="A27" s="14" t="s">
        <v>41</v>
      </c>
      <c r="B27" s="23">
        <v>3</v>
      </c>
      <c r="C27" s="23">
        <v>2</v>
      </c>
      <c r="D27" s="23">
        <v>5</v>
      </c>
      <c r="E27" s="16">
        <f>SUM(B27:D27)</f>
        <v>10</v>
      </c>
      <c r="F27" s="23">
        <v>4</v>
      </c>
      <c r="G27" s="23">
        <v>1</v>
      </c>
      <c r="H27" s="23">
        <v>1</v>
      </c>
      <c r="I27" s="18">
        <f t="shared" si="1"/>
        <v>6</v>
      </c>
      <c r="J27" s="23"/>
      <c r="K27" s="23"/>
      <c r="L27" s="23"/>
      <c r="M27" s="18">
        <v>0</v>
      </c>
      <c r="N27" s="23"/>
      <c r="O27" s="23"/>
      <c r="P27" s="23"/>
      <c r="Q27" s="18">
        <f t="shared" si="8"/>
        <v>0</v>
      </c>
      <c r="R27" s="19">
        <f>E27+I27+M27</f>
        <v>16</v>
      </c>
      <c r="S27" s="24">
        <v>12</v>
      </c>
      <c r="T27" s="21"/>
      <c r="U27" s="21"/>
      <c r="V27" s="21"/>
      <c r="W27" s="21"/>
      <c r="X27" s="21"/>
      <c r="Y27" s="21"/>
      <c r="Z27" s="21"/>
    </row>
    <row r="28" spans="1:26" ht="15.75" customHeight="1">
      <c r="A28" s="7" t="s">
        <v>42</v>
      </c>
      <c r="B28" s="10">
        <v>12</v>
      </c>
      <c r="C28" s="10">
        <v>14</v>
      </c>
      <c r="D28" s="10">
        <v>10</v>
      </c>
      <c r="E28" s="9">
        <f t="shared" ref="E28:E29" si="10">D28+C28+B28</f>
        <v>36</v>
      </c>
      <c r="F28" s="10">
        <v>15</v>
      </c>
      <c r="G28" s="10">
        <v>15</v>
      </c>
      <c r="H28" s="10">
        <v>16</v>
      </c>
      <c r="I28" s="11">
        <f t="shared" si="1"/>
        <v>46</v>
      </c>
      <c r="J28" s="10">
        <v>9</v>
      </c>
      <c r="K28" s="10">
        <v>10</v>
      </c>
      <c r="L28" s="10">
        <v>14</v>
      </c>
      <c r="M28" s="11">
        <f t="shared" ref="M28:M29" si="11">L28+K28+J28</f>
        <v>33</v>
      </c>
      <c r="N28" s="10"/>
      <c r="O28" s="10"/>
      <c r="P28" s="10"/>
      <c r="Q28" s="11">
        <f t="shared" si="8"/>
        <v>0</v>
      </c>
      <c r="R28" s="12">
        <f t="shared" ref="R28:R29" si="12">E28+I28+M28+Q28</f>
        <v>115</v>
      </c>
      <c r="S28" s="22">
        <v>75</v>
      </c>
      <c r="T28" s="1"/>
      <c r="U28" s="1"/>
      <c r="V28" s="1"/>
      <c r="W28" s="1"/>
      <c r="X28" s="1"/>
      <c r="Y28" s="1"/>
      <c r="Z28" s="1"/>
    </row>
    <row r="29" spans="1:26" ht="15.75" customHeight="1">
      <c r="A29" s="7" t="s">
        <v>43</v>
      </c>
      <c r="B29" s="10">
        <v>2</v>
      </c>
      <c r="C29" s="10">
        <v>1</v>
      </c>
      <c r="D29" s="10">
        <v>8</v>
      </c>
      <c r="E29" s="9">
        <f t="shared" si="10"/>
        <v>11</v>
      </c>
      <c r="F29" s="10">
        <v>6</v>
      </c>
      <c r="G29" s="10">
        <v>8</v>
      </c>
      <c r="H29" s="10">
        <v>6</v>
      </c>
      <c r="I29" s="11">
        <f t="shared" si="1"/>
        <v>20</v>
      </c>
      <c r="J29" s="10">
        <v>7</v>
      </c>
      <c r="K29" s="10">
        <v>7</v>
      </c>
      <c r="L29" s="10">
        <v>6</v>
      </c>
      <c r="M29" s="11">
        <f t="shared" si="11"/>
        <v>20</v>
      </c>
      <c r="N29" s="10"/>
      <c r="O29" s="10"/>
      <c r="P29" s="10"/>
      <c r="Q29" s="11">
        <f t="shared" si="8"/>
        <v>0</v>
      </c>
      <c r="R29" s="25">
        <f t="shared" si="12"/>
        <v>51</v>
      </c>
      <c r="S29" s="13"/>
      <c r="T29" s="1"/>
      <c r="U29" s="1"/>
      <c r="V29" s="1"/>
      <c r="W29" s="1"/>
      <c r="X29" s="1"/>
      <c r="Y29" s="1"/>
      <c r="Z29" s="1"/>
    </row>
    <row r="30" spans="1:26" ht="36" customHeight="1">
      <c r="A30" s="26" t="s">
        <v>44</v>
      </c>
      <c r="B30" s="27">
        <f t="shared" ref="B30:I30" si="13">B6+B7+B10+B11+B12+B13+B14+B18+B19+B20+B21+B22+B24+B25+B26+B28+B29</f>
        <v>709</v>
      </c>
      <c r="C30" s="27">
        <f t="shared" si="13"/>
        <v>679</v>
      </c>
      <c r="D30" s="27">
        <f t="shared" si="13"/>
        <v>680</v>
      </c>
      <c r="E30" s="28">
        <f t="shared" si="13"/>
        <v>2068</v>
      </c>
      <c r="F30" s="27">
        <f t="shared" si="13"/>
        <v>640</v>
      </c>
      <c r="G30" s="27">
        <f t="shared" si="13"/>
        <v>655</v>
      </c>
      <c r="H30" s="27">
        <f t="shared" si="13"/>
        <v>703</v>
      </c>
      <c r="I30" s="28">
        <f t="shared" si="13"/>
        <v>1998</v>
      </c>
      <c r="J30" s="27">
        <f t="shared" ref="J30:M30" si="14">J6+J7+J9+J11+J12+J13+J14+J18+J19+J21+J22+J24+J25+J26+J28+J29</f>
        <v>713</v>
      </c>
      <c r="K30" s="27">
        <f t="shared" si="14"/>
        <v>679</v>
      </c>
      <c r="L30" s="27">
        <f t="shared" si="14"/>
        <v>646</v>
      </c>
      <c r="M30" s="28">
        <f t="shared" si="14"/>
        <v>2038</v>
      </c>
      <c r="N30" s="27">
        <f t="shared" ref="N30:Q30" si="15">N6+N7+N9+N12+N13+N19+N21+N24</f>
        <v>264</v>
      </c>
      <c r="O30" s="27">
        <f t="shared" si="15"/>
        <v>213</v>
      </c>
      <c r="P30" s="27">
        <f t="shared" si="15"/>
        <v>184</v>
      </c>
      <c r="Q30" s="12">
        <f t="shared" si="15"/>
        <v>661</v>
      </c>
      <c r="R30" s="29">
        <f>R6+R7+R9+R10+R11+R12+R13+R14+R18+R19+R20+R21+R22+R24+R25+R26+R28+R29</f>
        <v>6765</v>
      </c>
      <c r="S30" s="30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2" t="s">
        <v>46</v>
      </c>
      <c r="B34" s="13">
        <v>11</v>
      </c>
      <c r="C34" s="13">
        <v>13</v>
      </c>
      <c r="D34" s="13">
        <v>15</v>
      </c>
      <c r="E34" s="33">
        <f t="shared" ref="E34:E35" si="16">SUM(B34:D34)</f>
        <v>39</v>
      </c>
      <c r="F34" s="13">
        <v>7</v>
      </c>
      <c r="G34" s="13">
        <v>8</v>
      </c>
      <c r="H34" s="13">
        <v>9</v>
      </c>
      <c r="I34" s="33">
        <f t="shared" ref="I34:I35" si="17">SUM(F34:H34)</f>
        <v>24</v>
      </c>
      <c r="J34" s="13"/>
      <c r="K34" s="13"/>
      <c r="L34" s="13"/>
      <c r="M34" s="11">
        <f t="shared" ref="M34:M35" si="18">L34+K34+J34</f>
        <v>0</v>
      </c>
      <c r="N34" s="13"/>
      <c r="O34" s="13"/>
      <c r="P34" s="13"/>
      <c r="Q34" s="11">
        <f t="shared" ref="Q34:Q35" si="19">P34+O34+N34</f>
        <v>0</v>
      </c>
      <c r="R34" s="13">
        <f t="shared" ref="R34:R35" si="20">E34+I34+M34</f>
        <v>63</v>
      </c>
      <c r="S34" s="13">
        <v>53</v>
      </c>
      <c r="T34" s="1"/>
      <c r="U34" s="1"/>
      <c r="V34" s="1"/>
      <c r="W34" s="1"/>
      <c r="X34" s="1"/>
      <c r="Y34" s="1"/>
      <c r="Z34" s="1"/>
    </row>
    <row r="35" spans="1:26" ht="15.75" customHeight="1">
      <c r="A35" s="32" t="s">
        <v>47</v>
      </c>
      <c r="B35" s="13">
        <v>5</v>
      </c>
      <c r="C35" s="13">
        <v>9</v>
      </c>
      <c r="D35" s="13">
        <v>1</v>
      </c>
      <c r="E35" s="33">
        <f t="shared" si="16"/>
        <v>15</v>
      </c>
      <c r="F35" s="13"/>
      <c r="G35" s="13"/>
      <c r="H35" s="13"/>
      <c r="I35" s="33">
        <f t="shared" si="17"/>
        <v>0</v>
      </c>
      <c r="J35" s="13"/>
      <c r="K35" s="13"/>
      <c r="L35" s="13"/>
      <c r="M35" s="11">
        <f t="shared" si="18"/>
        <v>0</v>
      </c>
      <c r="N35" s="13"/>
      <c r="O35" s="13"/>
      <c r="P35" s="13"/>
      <c r="Q35" s="11">
        <f t="shared" si="19"/>
        <v>0</v>
      </c>
      <c r="R35" s="13">
        <f t="shared" si="20"/>
        <v>15</v>
      </c>
      <c r="S35" s="13">
        <v>30</v>
      </c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3:S3"/>
    <mergeCell ref="A4:Q4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U48"/>
  <sheetViews>
    <sheetView zoomScaleNormal="100" workbookViewId="0">
      <selection activeCell="A3" sqref="A3:T33"/>
    </sheetView>
  </sheetViews>
  <sheetFormatPr defaultColWidth="14.42578125" defaultRowHeight="15" customHeight="1"/>
  <cols>
    <col min="1" max="1" width="30" customWidth="1"/>
    <col min="2" max="2" width="11.5703125" customWidth="1"/>
    <col min="3" max="3" width="11.28515625" customWidth="1"/>
    <col min="4" max="4" width="10.7109375" customWidth="1"/>
    <col min="5" max="5" width="11" customWidth="1"/>
    <col min="6" max="6" width="11.85546875" customWidth="1"/>
    <col min="7" max="7" width="11.7109375" customWidth="1"/>
    <col min="8" max="8" width="12" customWidth="1"/>
    <col min="9" max="9" width="11.42578125" customWidth="1"/>
    <col min="10" max="10" width="9.7109375" customWidth="1"/>
    <col min="11" max="13" width="11" customWidth="1"/>
    <col min="14" max="14" width="10.140625" customWidth="1"/>
    <col min="15" max="15" width="10.85546875" customWidth="1"/>
    <col min="16" max="16" width="10.28515625" customWidth="1"/>
    <col min="17" max="17" width="12.140625" customWidth="1"/>
    <col min="18" max="18" width="12.5703125" customWidth="1"/>
    <col min="19" max="19" width="11.42578125" customWidth="1"/>
    <col min="20" max="20" width="11.7109375" customWidth="1"/>
  </cols>
  <sheetData>
    <row r="1" spans="1:2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">
      <c r="A3" s="136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34"/>
      <c r="U3" s="34"/>
    </row>
    <row r="4" spans="1:2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</row>
    <row r="5" spans="1:21" ht="32.25" customHeight="1">
      <c r="A5" s="35" t="s">
        <v>1</v>
      </c>
      <c r="B5" s="36" t="s">
        <v>2</v>
      </c>
      <c r="C5" s="36" t="s">
        <v>3</v>
      </c>
      <c r="D5" s="36" t="s">
        <v>4</v>
      </c>
      <c r="E5" s="122" t="s">
        <v>69</v>
      </c>
      <c r="F5" s="36" t="s">
        <v>6</v>
      </c>
      <c r="G5" s="36" t="s">
        <v>7</v>
      </c>
      <c r="H5" s="36" t="s">
        <v>8</v>
      </c>
      <c r="I5" s="122" t="s">
        <v>9</v>
      </c>
      <c r="J5" s="36" t="s">
        <v>10</v>
      </c>
      <c r="K5" s="36" t="s">
        <v>11</v>
      </c>
      <c r="L5" s="36" t="s">
        <v>12</v>
      </c>
      <c r="M5" s="122" t="s">
        <v>13</v>
      </c>
      <c r="N5" s="36" t="s">
        <v>14</v>
      </c>
      <c r="O5" s="36" t="s">
        <v>15</v>
      </c>
      <c r="P5" s="36" t="s">
        <v>16</v>
      </c>
      <c r="Q5" s="122" t="s">
        <v>17</v>
      </c>
      <c r="R5" s="123" t="s">
        <v>49</v>
      </c>
      <c r="S5" s="37" t="s">
        <v>19</v>
      </c>
      <c r="T5" s="38" t="s">
        <v>50</v>
      </c>
      <c r="U5" s="34"/>
    </row>
    <row r="6" spans="1:21">
      <c r="A6" s="39" t="s">
        <v>20</v>
      </c>
      <c r="B6" s="40">
        <v>47</v>
      </c>
      <c r="C6" s="40">
        <v>57</v>
      </c>
      <c r="D6" s="40">
        <v>51</v>
      </c>
      <c r="E6" s="41">
        <v>155</v>
      </c>
      <c r="F6" s="40">
        <v>49</v>
      </c>
      <c r="G6" s="40">
        <v>50</v>
      </c>
      <c r="H6" s="40">
        <v>40</v>
      </c>
      <c r="I6" s="41">
        <v>139</v>
      </c>
      <c r="J6" s="40">
        <v>66</v>
      </c>
      <c r="K6" s="40">
        <v>65</v>
      </c>
      <c r="L6" s="40">
        <v>51</v>
      </c>
      <c r="M6" s="41">
        <v>182</v>
      </c>
      <c r="N6" s="40">
        <v>0</v>
      </c>
      <c r="O6" s="40">
        <v>22</v>
      </c>
      <c r="P6" s="40">
        <v>30</v>
      </c>
      <c r="Q6" s="41">
        <v>52</v>
      </c>
      <c r="R6" s="42">
        <v>528</v>
      </c>
      <c r="S6" s="43"/>
      <c r="T6" s="44"/>
      <c r="U6" s="34"/>
    </row>
    <row r="7" spans="1:21">
      <c r="A7" s="45" t="s">
        <v>21</v>
      </c>
      <c r="B7" s="46">
        <v>132</v>
      </c>
      <c r="C7" s="46">
        <v>132</v>
      </c>
      <c r="D7" s="46">
        <v>129</v>
      </c>
      <c r="E7" s="41">
        <v>393</v>
      </c>
      <c r="F7" s="46">
        <v>129</v>
      </c>
      <c r="G7" s="46">
        <v>131</v>
      </c>
      <c r="H7" s="46">
        <v>124</v>
      </c>
      <c r="I7" s="41">
        <v>384</v>
      </c>
      <c r="J7" s="46">
        <v>131</v>
      </c>
      <c r="K7" s="46">
        <v>125</v>
      </c>
      <c r="L7" s="46">
        <v>129</v>
      </c>
      <c r="M7" s="41">
        <v>385</v>
      </c>
      <c r="N7" s="46">
        <v>0</v>
      </c>
      <c r="O7" s="46">
        <v>53</v>
      </c>
      <c r="P7" s="46">
        <v>56</v>
      </c>
      <c r="Q7" s="41">
        <v>109</v>
      </c>
      <c r="R7" s="42">
        <v>1271</v>
      </c>
      <c r="S7" s="43"/>
      <c r="T7" s="44"/>
      <c r="U7" s="34"/>
    </row>
    <row r="8" spans="1:21">
      <c r="A8" s="45" t="s">
        <v>51</v>
      </c>
      <c r="B8" s="46">
        <v>130</v>
      </c>
      <c r="C8" s="46">
        <v>118</v>
      </c>
      <c r="D8" s="46">
        <v>122</v>
      </c>
      <c r="E8" s="41">
        <v>370</v>
      </c>
      <c r="F8" s="46">
        <v>126</v>
      </c>
      <c r="G8" s="46">
        <v>100</v>
      </c>
      <c r="H8" s="46">
        <v>135</v>
      </c>
      <c r="I8" s="41">
        <v>361</v>
      </c>
      <c r="J8" s="47">
        <v>137</v>
      </c>
      <c r="K8" s="46"/>
      <c r="L8" s="46"/>
      <c r="M8" s="41">
        <v>137</v>
      </c>
      <c r="N8" s="46"/>
      <c r="O8" s="46"/>
      <c r="P8" s="46"/>
      <c r="Q8" s="41">
        <v>0</v>
      </c>
      <c r="R8" s="42">
        <v>868</v>
      </c>
      <c r="S8" s="43"/>
      <c r="T8" s="44"/>
      <c r="U8" s="34"/>
    </row>
    <row r="9" spans="1:21">
      <c r="A9" s="48" t="s">
        <v>25</v>
      </c>
      <c r="B9" s="46">
        <v>16</v>
      </c>
      <c r="C9" s="46">
        <v>17</v>
      </c>
      <c r="D9" s="46">
        <v>13</v>
      </c>
      <c r="E9" s="41">
        <v>46</v>
      </c>
      <c r="F9" s="46">
        <v>16</v>
      </c>
      <c r="G9" s="46">
        <v>11</v>
      </c>
      <c r="H9" s="46">
        <v>19</v>
      </c>
      <c r="I9" s="41">
        <v>46</v>
      </c>
      <c r="J9" s="46">
        <v>19</v>
      </c>
      <c r="K9" s="46">
        <v>19</v>
      </c>
      <c r="L9" s="46">
        <v>21</v>
      </c>
      <c r="M9" s="41">
        <v>59</v>
      </c>
      <c r="N9" s="46"/>
      <c r="O9" s="46"/>
      <c r="P9" s="46"/>
      <c r="Q9" s="41">
        <v>0</v>
      </c>
      <c r="R9" s="42">
        <v>151</v>
      </c>
      <c r="S9" s="43"/>
      <c r="T9" s="44"/>
      <c r="U9" s="34"/>
    </row>
    <row r="10" spans="1:21">
      <c r="A10" s="39" t="s">
        <v>26</v>
      </c>
      <c r="B10" s="46">
        <v>22</v>
      </c>
      <c r="C10" s="46">
        <v>22</v>
      </c>
      <c r="D10" s="46">
        <v>18</v>
      </c>
      <c r="E10" s="41">
        <v>62</v>
      </c>
      <c r="F10" s="46">
        <v>22</v>
      </c>
      <c r="G10" s="46">
        <v>9</v>
      </c>
      <c r="H10" s="46">
        <v>25</v>
      </c>
      <c r="I10" s="41">
        <v>56</v>
      </c>
      <c r="J10" s="46">
        <v>9</v>
      </c>
      <c r="K10" s="46">
        <v>25</v>
      </c>
      <c r="L10" s="46">
        <v>24</v>
      </c>
      <c r="M10" s="41">
        <v>58</v>
      </c>
      <c r="N10" s="46">
        <v>14</v>
      </c>
      <c r="O10" s="46">
        <v>15</v>
      </c>
      <c r="P10" s="46">
        <v>14</v>
      </c>
      <c r="Q10" s="41">
        <v>43</v>
      </c>
      <c r="R10" s="42">
        <v>219</v>
      </c>
      <c r="S10" s="43"/>
      <c r="T10" s="44"/>
      <c r="U10" s="34"/>
    </row>
    <row r="11" spans="1:21">
      <c r="A11" s="39" t="s">
        <v>27</v>
      </c>
      <c r="B11" s="46">
        <v>27</v>
      </c>
      <c r="C11" s="46">
        <v>18</v>
      </c>
      <c r="D11" s="46">
        <v>20</v>
      </c>
      <c r="E11" s="41">
        <v>65</v>
      </c>
      <c r="F11" s="46">
        <v>15</v>
      </c>
      <c r="G11" s="46">
        <v>19</v>
      </c>
      <c r="H11" s="46">
        <v>17</v>
      </c>
      <c r="I11" s="41">
        <v>51</v>
      </c>
      <c r="J11" s="46">
        <v>21</v>
      </c>
      <c r="K11" s="46">
        <v>30</v>
      </c>
      <c r="L11" s="46">
        <v>26</v>
      </c>
      <c r="M11" s="41">
        <v>77</v>
      </c>
      <c r="N11" s="46">
        <v>0</v>
      </c>
      <c r="O11" s="46">
        <v>6</v>
      </c>
      <c r="P11" s="46">
        <v>8</v>
      </c>
      <c r="Q11" s="41">
        <v>14</v>
      </c>
      <c r="R11" s="42">
        <v>207</v>
      </c>
      <c r="S11" s="49">
        <v>114</v>
      </c>
      <c r="T11" s="50">
        <f t="shared" ref="T11:T12" si="0">SUM(R11:S11)</f>
        <v>321</v>
      </c>
      <c r="U11" s="34"/>
    </row>
    <row r="12" spans="1:21">
      <c r="A12" s="39" t="s">
        <v>28</v>
      </c>
      <c r="B12" s="46">
        <v>10</v>
      </c>
      <c r="C12" s="46">
        <v>9</v>
      </c>
      <c r="D12" s="46">
        <v>7</v>
      </c>
      <c r="E12" s="41">
        <v>26</v>
      </c>
      <c r="F12" s="46">
        <v>10</v>
      </c>
      <c r="G12" s="46">
        <v>13</v>
      </c>
      <c r="H12" s="46">
        <v>15</v>
      </c>
      <c r="I12" s="41">
        <v>38</v>
      </c>
      <c r="J12" s="46">
        <v>15</v>
      </c>
      <c r="K12" s="46">
        <v>6</v>
      </c>
      <c r="L12" s="46">
        <v>12</v>
      </c>
      <c r="M12" s="41">
        <v>33</v>
      </c>
      <c r="N12" s="46"/>
      <c r="O12" s="46"/>
      <c r="P12" s="46"/>
      <c r="Q12" s="41">
        <v>0</v>
      </c>
      <c r="R12" s="42">
        <v>97</v>
      </c>
      <c r="S12" s="49">
        <v>44</v>
      </c>
      <c r="T12" s="50">
        <f t="shared" si="0"/>
        <v>141</v>
      </c>
      <c r="U12" s="34"/>
    </row>
    <row r="13" spans="1:21">
      <c r="A13" s="51" t="s">
        <v>29</v>
      </c>
      <c r="B13" s="52">
        <v>6</v>
      </c>
      <c r="C13" s="52">
        <v>2</v>
      </c>
      <c r="D13" s="52">
        <v>0</v>
      </c>
      <c r="E13" s="53">
        <v>8</v>
      </c>
      <c r="F13" s="52">
        <v>1</v>
      </c>
      <c r="G13" s="52">
        <v>3</v>
      </c>
      <c r="H13" s="52">
        <v>7</v>
      </c>
      <c r="I13" s="53">
        <v>11</v>
      </c>
      <c r="J13" s="52">
        <v>10</v>
      </c>
      <c r="K13" s="52">
        <v>3</v>
      </c>
      <c r="L13" s="52">
        <v>4</v>
      </c>
      <c r="M13" s="53">
        <v>17</v>
      </c>
      <c r="N13" s="54"/>
      <c r="O13" s="54"/>
      <c r="P13" s="54"/>
      <c r="Q13" s="53">
        <v>0</v>
      </c>
      <c r="R13" s="55">
        <v>36</v>
      </c>
      <c r="S13" s="56">
        <v>12</v>
      </c>
      <c r="T13" s="57"/>
      <c r="U13" s="58"/>
    </row>
    <row r="14" spans="1:21">
      <c r="A14" s="51" t="s">
        <v>30</v>
      </c>
      <c r="B14" s="52">
        <v>3</v>
      </c>
      <c r="C14" s="52">
        <v>4</v>
      </c>
      <c r="D14" s="52">
        <v>5</v>
      </c>
      <c r="E14" s="53">
        <v>12</v>
      </c>
      <c r="F14" s="52">
        <v>9</v>
      </c>
      <c r="G14" s="52">
        <v>7</v>
      </c>
      <c r="H14" s="52">
        <v>7</v>
      </c>
      <c r="I14" s="53">
        <v>23</v>
      </c>
      <c r="J14" s="52">
        <v>5</v>
      </c>
      <c r="K14" s="52">
        <v>3</v>
      </c>
      <c r="L14" s="52">
        <v>8</v>
      </c>
      <c r="M14" s="53">
        <v>16</v>
      </c>
      <c r="N14" s="54"/>
      <c r="O14" s="54"/>
      <c r="P14" s="54"/>
      <c r="Q14" s="53">
        <v>0</v>
      </c>
      <c r="R14" s="55">
        <v>51</v>
      </c>
      <c r="S14" s="56">
        <v>16</v>
      </c>
      <c r="T14" s="57"/>
      <c r="U14" s="58"/>
    </row>
    <row r="15" spans="1:21">
      <c r="A15" s="51" t="s">
        <v>31</v>
      </c>
      <c r="B15" s="52">
        <v>1</v>
      </c>
      <c r="C15" s="52">
        <v>3</v>
      </c>
      <c r="D15" s="52">
        <v>2</v>
      </c>
      <c r="E15" s="53">
        <v>6</v>
      </c>
      <c r="F15" s="52">
        <v>0</v>
      </c>
      <c r="G15" s="52">
        <v>3</v>
      </c>
      <c r="H15" s="52">
        <v>1</v>
      </c>
      <c r="I15" s="53">
        <v>4</v>
      </c>
      <c r="J15" s="52">
        <v>0</v>
      </c>
      <c r="K15" s="52">
        <v>0</v>
      </c>
      <c r="L15" s="52">
        <v>0</v>
      </c>
      <c r="M15" s="53">
        <v>0</v>
      </c>
      <c r="N15" s="54"/>
      <c r="O15" s="54"/>
      <c r="P15" s="54"/>
      <c r="Q15" s="53">
        <v>0</v>
      </c>
      <c r="R15" s="55">
        <v>10</v>
      </c>
      <c r="S15" s="56">
        <v>10</v>
      </c>
      <c r="T15" s="57"/>
      <c r="U15" s="58"/>
    </row>
    <row r="16" spans="1:21">
      <c r="A16" s="39" t="s">
        <v>32</v>
      </c>
      <c r="B16" s="46">
        <v>11</v>
      </c>
      <c r="C16" s="46">
        <v>8</v>
      </c>
      <c r="D16" s="46">
        <v>5</v>
      </c>
      <c r="E16" s="41">
        <v>24</v>
      </c>
      <c r="F16" s="46">
        <v>4</v>
      </c>
      <c r="G16" s="46">
        <v>9</v>
      </c>
      <c r="H16" s="46">
        <v>4</v>
      </c>
      <c r="I16" s="41">
        <v>17</v>
      </c>
      <c r="J16" s="46">
        <v>10</v>
      </c>
      <c r="K16" s="46">
        <v>7</v>
      </c>
      <c r="L16" s="46">
        <v>6</v>
      </c>
      <c r="M16" s="41">
        <v>23</v>
      </c>
      <c r="N16" s="46"/>
      <c r="O16" s="46"/>
      <c r="P16" s="46"/>
      <c r="Q16" s="41">
        <v>0</v>
      </c>
      <c r="R16" s="42">
        <v>64</v>
      </c>
      <c r="S16" s="49">
        <v>45</v>
      </c>
      <c r="T16" s="59">
        <f>SUM(R16:S16)</f>
        <v>109</v>
      </c>
      <c r="U16" s="34"/>
    </row>
    <row r="17" spans="1:21">
      <c r="A17" s="39" t="s">
        <v>33</v>
      </c>
      <c r="B17" s="46">
        <v>137</v>
      </c>
      <c r="C17" s="46">
        <v>142</v>
      </c>
      <c r="D17" s="46">
        <v>132</v>
      </c>
      <c r="E17" s="41">
        <v>411</v>
      </c>
      <c r="F17" s="46">
        <v>132</v>
      </c>
      <c r="G17" s="46">
        <v>131</v>
      </c>
      <c r="H17" s="46">
        <v>113</v>
      </c>
      <c r="I17" s="41">
        <v>376</v>
      </c>
      <c r="J17" s="46">
        <v>124</v>
      </c>
      <c r="K17" s="46">
        <v>107</v>
      </c>
      <c r="L17" s="46">
        <v>132</v>
      </c>
      <c r="M17" s="41">
        <v>363</v>
      </c>
      <c r="N17" s="46">
        <v>22</v>
      </c>
      <c r="O17" s="46">
        <v>28</v>
      </c>
      <c r="P17" s="46">
        <v>24</v>
      </c>
      <c r="Q17" s="41">
        <v>74</v>
      </c>
      <c r="R17" s="42">
        <v>1224</v>
      </c>
      <c r="S17" s="43"/>
      <c r="T17" s="44"/>
      <c r="U17" s="34"/>
    </row>
    <row r="18" spans="1:21">
      <c r="A18" s="39" t="s">
        <v>34</v>
      </c>
      <c r="B18" s="46">
        <v>32</v>
      </c>
      <c r="C18" s="46">
        <v>15</v>
      </c>
      <c r="D18" s="46">
        <v>19</v>
      </c>
      <c r="E18" s="41">
        <v>66</v>
      </c>
      <c r="F18" s="46">
        <v>16</v>
      </c>
      <c r="G18" s="46">
        <v>12</v>
      </c>
      <c r="H18" s="46">
        <v>8</v>
      </c>
      <c r="I18" s="41">
        <v>36</v>
      </c>
      <c r="J18" s="46"/>
      <c r="K18" s="46"/>
      <c r="L18" s="46"/>
      <c r="M18" s="41">
        <v>0</v>
      </c>
      <c r="N18" s="46"/>
      <c r="O18" s="46"/>
      <c r="P18" s="46"/>
      <c r="Q18" s="41">
        <v>0</v>
      </c>
      <c r="R18" s="42">
        <v>102</v>
      </c>
      <c r="S18" s="49">
        <v>103</v>
      </c>
      <c r="T18" s="59">
        <f>SUM(R18:S18)</f>
        <v>205</v>
      </c>
      <c r="U18" s="34"/>
    </row>
    <row r="19" spans="1:21">
      <c r="A19" s="39" t="s">
        <v>35</v>
      </c>
      <c r="B19" s="40">
        <v>45</v>
      </c>
      <c r="C19" s="40">
        <v>40</v>
      </c>
      <c r="D19" s="40">
        <v>58</v>
      </c>
      <c r="E19" s="41">
        <v>143</v>
      </c>
      <c r="F19" s="46">
        <v>56</v>
      </c>
      <c r="G19" s="46">
        <v>38</v>
      </c>
      <c r="H19" s="46">
        <v>30</v>
      </c>
      <c r="I19" s="41">
        <v>124</v>
      </c>
      <c r="J19" s="46">
        <v>35</v>
      </c>
      <c r="K19" s="46">
        <v>42</v>
      </c>
      <c r="L19" s="46">
        <v>33</v>
      </c>
      <c r="M19" s="41">
        <v>110</v>
      </c>
      <c r="N19" s="46">
        <v>14</v>
      </c>
      <c r="O19" s="46">
        <v>18</v>
      </c>
      <c r="P19" s="46">
        <v>4</v>
      </c>
      <c r="Q19" s="41">
        <v>36</v>
      </c>
      <c r="R19" s="42">
        <v>413</v>
      </c>
      <c r="S19" s="43"/>
      <c r="T19" s="44"/>
      <c r="U19" s="34"/>
    </row>
    <row r="20" spans="1:21">
      <c r="A20" s="45" t="s">
        <v>36</v>
      </c>
      <c r="B20" s="46">
        <v>18</v>
      </c>
      <c r="C20" s="46">
        <v>20</v>
      </c>
      <c r="D20" s="46">
        <v>14</v>
      </c>
      <c r="E20" s="41">
        <v>52</v>
      </c>
      <c r="F20" s="46">
        <v>11</v>
      </c>
      <c r="G20" s="46">
        <v>12</v>
      </c>
      <c r="H20" s="46">
        <v>12</v>
      </c>
      <c r="I20" s="41">
        <v>35</v>
      </c>
      <c r="J20" s="46">
        <v>19</v>
      </c>
      <c r="K20" s="46">
        <v>15</v>
      </c>
      <c r="L20" s="46">
        <v>11</v>
      </c>
      <c r="M20" s="41">
        <v>45</v>
      </c>
      <c r="N20" s="46"/>
      <c r="O20" s="46"/>
      <c r="P20" s="46"/>
      <c r="Q20" s="41">
        <v>0</v>
      </c>
      <c r="R20" s="42">
        <v>132</v>
      </c>
      <c r="S20" s="43"/>
      <c r="T20" s="44"/>
      <c r="U20" s="34"/>
    </row>
    <row r="21" spans="1:21">
      <c r="A21" s="51" t="s">
        <v>37</v>
      </c>
      <c r="B21" s="54">
        <v>6</v>
      </c>
      <c r="C21" s="54">
        <v>8</v>
      </c>
      <c r="D21" s="54">
        <v>0</v>
      </c>
      <c r="E21" s="53">
        <v>14</v>
      </c>
      <c r="F21" s="54">
        <v>4</v>
      </c>
      <c r="G21" s="54">
        <v>3</v>
      </c>
      <c r="H21" s="54">
        <v>3</v>
      </c>
      <c r="I21" s="53">
        <v>10</v>
      </c>
      <c r="J21" s="54">
        <v>7</v>
      </c>
      <c r="K21" s="54">
        <v>6</v>
      </c>
      <c r="L21" s="54">
        <v>2</v>
      </c>
      <c r="M21" s="53">
        <v>15</v>
      </c>
      <c r="N21" s="54"/>
      <c r="O21" s="54"/>
      <c r="P21" s="54"/>
      <c r="Q21" s="53"/>
      <c r="R21" s="55">
        <v>39</v>
      </c>
      <c r="S21" s="60"/>
      <c r="T21" s="57"/>
      <c r="U21" s="58"/>
    </row>
    <row r="22" spans="1:21">
      <c r="A22" s="39" t="s">
        <v>38</v>
      </c>
      <c r="B22" s="46">
        <v>53</v>
      </c>
      <c r="C22" s="46">
        <v>38</v>
      </c>
      <c r="D22" s="46">
        <v>38</v>
      </c>
      <c r="E22" s="41">
        <v>129</v>
      </c>
      <c r="F22" s="46">
        <v>41</v>
      </c>
      <c r="G22" s="46">
        <v>38</v>
      </c>
      <c r="H22" s="46">
        <v>41</v>
      </c>
      <c r="I22" s="41">
        <v>120</v>
      </c>
      <c r="J22" s="46">
        <v>53</v>
      </c>
      <c r="K22" s="46">
        <v>51</v>
      </c>
      <c r="L22" s="46">
        <v>42</v>
      </c>
      <c r="M22" s="41">
        <v>146</v>
      </c>
      <c r="N22" s="46">
        <v>44</v>
      </c>
      <c r="O22" s="46">
        <v>29</v>
      </c>
      <c r="P22" s="46">
        <v>21</v>
      </c>
      <c r="Q22" s="41">
        <v>94</v>
      </c>
      <c r="R22" s="42">
        <v>489</v>
      </c>
      <c r="S22" s="43"/>
      <c r="T22" s="44"/>
      <c r="U22" s="34"/>
    </row>
    <row r="23" spans="1:21">
      <c r="A23" s="39" t="s">
        <v>39</v>
      </c>
      <c r="B23" s="46">
        <v>37</v>
      </c>
      <c r="C23" s="46">
        <v>44</v>
      </c>
      <c r="D23" s="46">
        <v>34</v>
      </c>
      <c r="E23" s="41">
        <v>115</v>
      </c>
      <c r="F23" s="46">
        <v>32</v>
      </c>
      <c r="G23" s="46">
        <v>38</v>
      </c>
      <c r="H23" s="46">
        <v>26</v>
      </c>
      <c r="I23" s="41">
        <v>96</v>
      </c>
      <c r="J23" s="46">
        <v>26</v>
      </c>
      <c r="K23" s="46">
        <v>43</v>
      </c>
      <c r="L23" s="46">
        <v>35</v>
      </c>
      <c r="M23" s="41">
        <v>104</v>
      </c>
      <c r="N23" s="46"/>
      <c r="O23" s="46"/>
      <c r="P23" s="46"/>
      <c r="Q23" s="41">
        <v>0</v>
      </c>
      <c r="R23" s="42">
        <v>315</v>
      </c>
      <c r="S23" s="49">
        <v>81</v>
      </c>
      <c r="T23" s="59">
        <f t="shared" ref="T23:T25" si="1">SUM(R23:S23)</f>
        <v>396</v>
      </c>
      <c r="U23" s="34"/>
    </row>
    <row r="24" spans="1:21">
      <c r="A24" s="39" t="s">
        <v>40</v>
      </c>
      <c r="B24" s="46">
        <v>16</v>
      </c>
      <c r="C24" s="46">
        <v>15</v>
      </c>
      <c r="D24" s="46">
        <v>14</v>
      </c>
      <c r="E24" s="41">
        <v>45</v>
      </c>
      <c r="F24" s="46">
        <v>10</v>
      </c>
      <c r="G24" s="46">
        <v>11</v>
      </c>
      <c r="H24" s="46">
        <v>10</v>
      </c>
      <c r="I24" s="41">
        <v>31</v>
      </c>
      <c r="J24" s="46">
        <v>7</v>
      </c>
      <c r="K24" s="46">
        <v>10</v>
      </c>
      <c r="L24" s="46">
        <v>10</v>
      </c>
      <c r="M24" s="41">
        <v>27</v>
      </c>
      <c r="N24" s="46"/>
      <c r="O24" s="46"/>
      <c r="P24" s="46"/>
      <c r="Q24" s="41">
        <v>0</v>
      </c>
      <c r="R24" s="42">
        <v>103</v>
      </c>
      <c r="S24" s="49">
        <v>52</v>
      </c>
      <c r="T24" s="59">
        <f t="shared" si="1"/>
        <v>155</v>
      </c>
      <c r="U24" s="34"/>
    </row>
    <row r="25" spans="1:21">
      <c r="A25" s="45" t="s">
        <v>42</v>
      </c>
      <c r="B25" s="46">
        <v>15</v>
      </c>
      <c r="C25" s="46">
        <v>11</v>
      </c>
      <c r="D25" s="46">
        <v>15</v>
      </c>
      <c r="E25" s="41">
        <v>41</v>
      </c>
      <c r="F25" s="46">
        <v>9</v>
      </c>
      <c r="G25" s="46">
        <v>15</v>
      </c>
      <c r="H25" s="46">
        <v>16</v>
      </c>
      <c r="I25" s="41">
        <v>40</v>
      </c>
      <c r="J25" s="46">
        <v>15</v>
      </c>
      <c r="K25" s="46">
        <v>9</v>
      </c>
      <c r="L25" s="46">
        <v>9</v>
      </c>
      <c r="M25" s="41">
        <v>33</v>
      </c>
      <c r="N25" s="46"/>
      <c r="O25" s="46"/>
      <c r="P25" s="46"/>
      <c r="Q25" s="41">
        <v>0</v>
      </c>
      <c r="R25" s="42">
        <v>114</v>
      </c>
      <c r="S25" s="49">
        <v>62</v>
      </c>
      <c r="T25" s="59">
        <f t="shared" si="1"/>
        <v>176</v>
      </c>
      <c r="U25" s="34"/>
    </row>
    <row r="26" spans="1:21">
      <c r="A26" s="45" t="s">
        <v>23</v>
      </c>
      <c r="B26" s="46">
        <v>0</v>
      </c>
      <c r="C26" s="46">
        <v>0</v>
      </c>
      <c r="D26" s="46">
        <v>0</v>
      </c>
      <c r="E26" s="41">
        <v>0</v>
      </c>
      <c r="F26" s="46">
        <v>0</v>
      </c>
      <c r="G26" s="46">
        <v>0</v>
      </c>
      <c r="H26" s="46">
        <v>0</v>
      </c>
      <c r="I26" s="41">
        <v>0</v>
      </c>
      <c r="J26" s="46">
        <v>0</v>
      </c>
      <c r="K26" s="46">
        <v>149</v>
      </c>
      <c r="L26" s="46">
        <v>115</v>
      </c>
      <c r="M26" s="41">
        <v>264</v>
      </c>
      <c r="N26" s="46">
        <v>206</v>
      </c>
      <c r="O26" s="46">
        <v>69</v>
      </c>
      <c r="P26" s="46">
        <v>32</v>
      </c>
      <c r="Q26" s="41">
        <v>307</v>
      </c>
      <c r="R26" s="61">
        <v>571</v>
      </c>
      <c r="S26" s="62"/>
      <c r="T26" s="44"/>
      <c r="U26" s="34"/>
    </row>
    <row r="27" spans="1:21">
      <c r="A27" s="45" t="s">
        <v>43</v>
      </c>
      <c r="B27" s="46">
        <v>2</v>
      </c>
      <c r="C27" s="46">
        <v>4</v>
      </c>
      <c r="D27" s="46">
        <v>2</v>
      </c>
      <c r="E27" s="41">
        <v>8</v>
      </c>
      <c r="F27" s="46">
        <v>7</v>
      </c>
      <c r="G27" s="46">
        <v>6</v>
      </c>
      <c r="H27" s="46">
        <v>9</v>
      </c>
      <c r="I27" s="41">
        <v>22</v>
      </c>
      <c r="J27" s="46">
        <v>6</v>
      </c>
      <c r="K27" s="46">
        <v>6</v>
      </c>
      <c r="L27" s="46">
        <v>9</v>
      </c>
      <c r="M27" s="41">
        <v>21</v>
      </c>
      <c r="N27" s="46"/>
      <c r="O27" s="46"/>
      <c r="P27" s="46"/>
      <c r="Q27" s="41">
        <v>0</v>
      </c>
      <c r="R27" s="63">
        <v>51</v>
      </c>
      <c r="S27" s="43"/>
      <c r="T27" s="44"/>
      <c r="U27" s="34"/>
    </row>
    <row r="28" spans="1:21">
      <c r="A28" s="64" t="s">
        <v>52</v>
      </c>
      <c r="B28" s="65">
        <f t="shared" ref="B28:Q28" si="2">B6+B7+B8+B9+B10+B11+B12+B16+B17+B18+B19+B20+B22+B23+B24+B25+B26+B27</f>
        <v>750</v>
      </c>
      <c r="C28" s="65">
        <f t="shared" si="2"/>
        <v>710</v>
      </c>
      <c r="D28" s="65">
        <f t="shared" si="2"/>
        <v>691</v>
      </c>
      <c r="E28" s="65">
        <f t="shared" si="2"/>
        <v>2151</v>
      </c>
      <c r="F28" s="65">
        <f t="shared" si="2"/>
        <v>685</v>
      </c>
      <c r="G28" s="65">
        <f t="shared" si="2"/>
        <v>643</v>
      </c>
      <c r="H28" s="65">
        <f t="shared" si="2"/>
        <v>644</v>
      </c>
      <c r="I28" s="65">
        <f t="shared" si="2"/>
        <v>1972</v>
      </c>
      <c r="J28" s="65">
        <f t="shared" si="2"/>
        <v>693</v>
      </c>
      <c r="K28" s="65">
        <f t="shared" si="2"/>
        <v>709</v>
      </c>
      <c r="L28" s="65">
        <f t="shared" si="2"/>
        <v>665</v>
      </c>
      <c r="M28" s="65">
        <f t="shared" si="2"/>
        <v>2067</v>
      </c>
      <c r="N28" s="65">
        <f t="shared" si="2"/>
        <v>300</v>
      </c>
      <c r="O28" s="65">
        <f t="shared" si="2"/>
        <v>240</v>
      </c>
      <c r="P28" s="65">
        <f t="shared" si="2"/>
        <v>189</v>
      </c>
      <c r="Q28" s="65">
        <f t="shared" si="2"/>
        <v>729</v>
      </c>
      <c r="R28" s="66">
        <v>6919</v>
      </c>
      <c r="S28" s="67">
        <f>S11+S12+S16+S18+S23+S24+S25</f>
        <v>501</v>
      </c>
      <c r="T28" s="44"/>
      <c r="U28" s="34"/>
    </row>
    <row r="29" spans="1:21">
      <c r="A29" s="34"/>
      <c r="B29" s="34"/>
      <c r="C29" s="34"/>
      <c r="D29" s="34"/>
      <c r="E29" s="34">
        <v>2151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>
      <c r="A30" s="68" t="s">
        <v>45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>
      <c r="A32" s="69" t="s">
        <v>46</v>
      </c>
      <c r="B32" s="70">
        <v>16</v>
      </c>
      <c r="C32" s="70">
        <v>9</v>
      </c>
      <c r="D32" s="70">
        <v>15</v>
      </c>
      <c r="E32" s="71">
        <v>40</v>
      </c>
      <c r="F32" s="70">
        <v>9</v>
      </c>
      <c r="G32" s="70">
        <v>7</v>
      </c>
      <c r="H32" s="70">
        <v>6</v>
      </c>
      <c r="I32" s="71">
        <v>22</v>
      </c>
      <c r="J32" s="72"/>
      <c r="K32" s="72"/>
      <c r="L32" s="72"/>
      <c r="M32" s="73">
        <v>0</v>
      </c>
      <c r="N32" s="72"/>
      <c r="O32" s="72"/>
      <c r="P32" s="72"/>
      <c r="Q32" s="73">
        <v>0</v>
      </c>
      <c r="R32" s="70">
        <v>62</v>
      </c>
      <c r="S32" s="70">
        <v>54</v>
      </c>
      <c r="T32" s="34"/>
      <c r="U32" s="34"/>
    </row>
    <row r="33" spans="1:21">
      <c r="A33" s="39" t="s">
        <v>47</v>
      </c>
      <c r="B33" s="74">
        <v>6</v>
      </c>
      <c r="C33" s="74">
        <v>6</v>
      </c>
      <c r="D33" s="74">
        <v>11</v>
      </c>
      <c r="E33" s="75">
        <v>23</v>
      </c>
      <c r="F33" s="74">
        <v>1</v>
      </c>
      <c r="G33" s="76"/>
      <c r="H33" s="76"/>
      <c r="I33" s="75">
        <v>1</v>
      </c>
      <c r="J33" s="76"/>
      <c r="K33" s="76"/>
      <c r="L33" s="76"/>
      <c r="M33" s="77">
        <v>0</v>
      </c>
      <c r="N33" s="76"/>
      <c r="O33" s="76"/>
      <c r="P33" s="76"/>
      <c r="Q33" s="77">
        <v>0</v>
      </c>
      <c r="R33" s="74">
        <v>24</v>
      </c>
      <c r="S33" s="74">
        <v>32</v>
      </c>
      <c r="T33" s="34"/>
      <c r="U33" s="34"/>
    </row>
    <row r="34" spans="1:2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</sheetData>
  <mergeCells count="2">
    <mergeCell ref="A3:S3"/>
    <mergeCell ref="A4:Q4"/>
  </mergeCells>
  <printOptions horizontalCentered="1" gridLines="1"/>
  <pageMargins left="0.36" right="0.27" top="0.75" bottom="0.75" header="0" footer="0"/>
  <pageSetup paperSize="9" scale="57" fitToHeight="0" pageOrder="overThenDown" orientation="landscape" cellComments="atEnd" r:id="rId1"/>
  <ignoredErrors>
    <ignoredError sqref="T11:T18 T23:T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X28"/>
  <sheetViews>
    <sheetView workbookViewId="0"/>
  </sheetViews>
  <sheetFormatPr defaultColWidth="14.42578125" defaultRowHeight="15" customHeight="1"/>
  <cols>
    <col min="1" max="1" width="27.7109375" customWidth="1"/>
    <col min="2" max="2" width="10.140625" customWidth="1"/>
    <col min="3" max="3" width="10.5703125" customWidth="1"/>
    <col min="4" max="4" width="11.28515625" customWidth="1"/>
    <col min="6" max="6" width="7.85546875" customWidth="1"/>
    <col min="7" max="7" width="8.28515625" customWidth="1"/>
    <col min="8" max="8" width="8" customWidth="1"/>
    <col min="9" max="9" width="9.140625" customWidth="1"/>
    <col min="10" max="10" width="9.7109375" customWidth="1"/>
    <col min="11" max="11" width="10.28515625" customWidth="1"/>
    <col min="12" max="12" width="10.42578125" customWidth="1"/>
    <col min="13" max="13" width="11.140625" customWidth="1"/>
    <col min="14" max="14" width="9.28515625" customWidth="1"/>
    <col min="15" max="15" width="10.7109375" customWidth="1"/>
    <col min="16" max="16" width="9.28515625" customWidth="1"/>
    <col min="17" max="17" width="9.85546875" customWidth="1"/>
    <col min="18" max="18" width="10.7109375" customWidth="1"/>
    <col min="19" max="19" width="10.42578125" customWidth="1"/>
    <col min="20" max="20" width="10.85546875" customWidth="1"/>
    <col min="21" max="21" width="9.5703125" customWidth="1"/>
    <col min="22" max="22" width="10.28515625" customWidth="1"/>
    <col min="23" max="23" width="13" customWidth="1"/>
  </cols>
  <sheetData>
    <row r="1" spans="1:24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/>
    </row>
    <row r="2" spans="1:24">
      <c r="A2" s="14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78"/>
      <c r="S2" s="78"/>
      <c r="T2" s="78"/>
      <c r="U2" s="78"/>
      <c r="V2" s="78"/>
      <c r="W2" s="78"/>
      <c r="X2" s="79"/>
    </row>
    <row r="3" spans="1:24">
      <c r="A3" s="80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</row>
    <row r="4" spans="1:24">
      <c r="A4" s="81" t="s">
        <v>1</v>
      </c>
      <c r="B4" s="82" t="s">
        <v>54</v>
      </c>
      <c r="C4" s="83" t="s">
        <v>55</v>
      </c>
      <c r="D4" s="83" t="s">
        <v>56</v>
      </c>
      <c r="E4" s="144" t="s">
        <v>57</v>
      </c>
      <c r="F4" s="145" t="s">
        <v>54</v>
      </c>
      <c r="G4" s="138"/>
      <c r="H4" s="138"/>
      <c r="I4" s="138"/>
      <c r="J4" s="138"/>
      <c r="K4" s="139"/>
      <c r="L4" s="145" t="s">
        <v>55</v>
      </c>
      <c r="M4" s="138"/>
      <c r="N4" s="138"/>
      <c r="O4" s="138"/>
      <c r="P4" s="138"/>
      <c r="Q4" s="139"/>
      <c r="R4" s="145" t="s">
        <v>58</v>
      </c>
      <c r="S4" s="138"/>
      <c r="T4" s="138"/>
      <c r="U4" s="139"/>
      <c r="V4" s="140" t="s">
        <v>59</v>
      </c>
      <c r="W4" s="142" t="s">
        <v>60</v>
      </c>
      <c r="X4" s="79"/>
    </row>
    <row r="5" spans="1:24">
      <c r="A5" s="84"/>
      <c r="B5" s="85"/>
      <c r="C5" s="86"/>
      <c r="D5" s="86"/>
      <c r="E5" s="141"/>
      <c r="F5" s="87">
        <v>53</v>
      </c>
      <c r="G5" s="87">
        <v>56</v>
      </c>
      <c r="H5" s="87">
        <v>57</v>
      </c>
      <c r="I5" s="87">
        <v>58</v>
      </c>
      <c r="J5" s="87">
        <v>59</v>
      </c>
      <c r="K5" s="88" t="s">
        <v>59</v>
      </c>
      <c r="L5" s="87">
        <v>53</v>
      </c>
      <c r="M5" s="87">
        <v>56</v>
      </c>
      <c r="N5" s="87">
        <v>57</v>
      </c>
      <c r="O5" s="87">
        <v>58</v>
      </c>
      <c r="P5" s="87">
        <v>59</v>
      </c>
      <c r="Q5" s="88" t="s">
        <v>59</v>
      </c>
      <c r="R5" s="87">
        <v>56</v>
      </c>
      <c r="S5" s="87">
        <v>57</v>
      </c>
      <c r="T5" s="87">
        <v>58</v>
      </c>
      <c r="U5" s="87">
        <v>59</v>
      </c>
      <c r="V5" s="141"/>
      <c r="W5" s="141"/>
      <c r="X5" s="79"/>
    </row>
    <row r="6" spans="1:24">
      <c r="A6" s="89" t="s">
        <v>20</v>
      </c>
      <c r="B6" s="90">
        <v>283</v>
      </c>
      <c r="C6" s="87">
        <v>176</v>
      </c>
      <c r="D6" s="87">
        <v>52</v>
      </c>
      <c r="E6" s="91">
        <v>511</v>
      </c>
      <c r="F6" s="86"/>
      <c r="G6" s="87">
        <v>11</v>
      </c>
      <c r="H6" s="86"/>
      <c r="I6" s="86"/>
      <c r="J6" s="86"/>
      <c r="K6" s="91">
        <v>11</v>
      </c>
      <c r="L6" s="86"/>
      <c r="M6" s="87">
        <v>6</v>
      </c>
      <c r="N6" s="86"/>
      <c r="O6" s="86"/>
      <c r="P6" s="86"/>
      <c r="Q6" s="91">
        <v>6</v>
      </c>
      <c r="R6" s="87">
        <v>17</v>
      </c>
      <c r="S6" s="86"/>
      <c r="T6" s="86"/>
      <c r="U6" s="86"/>
      <c r="V6" s="92">
        <v>17</v>
      </c>
      <c r="W6" s="93">
        <v>528</v>
      </c>
      <c r="X6" s="79"/>
    </row>
    <row r="7" spans="1:24">
      <c r="A7" s="94" t="s">
        <v>21</v>
      </c>
      <c r="B7" s="90">
        <v>751</v>
      </c>
      <c r="C7" s="87">
        <v>367</v>
      </c>
      <c r="D7" s="87">
        <v>109</v>
      </c>
      <c r="E7" s="91">
        <v>1227</v>
      </c>
      <c r="F7" s="86"/>
      <c r="G7" s="87">
        <v>26</v>
      </c>
      <c r="H7" s="86"/>
      <c r="I7" s="86"/>
      <c r="J7" s="86"/>
      <c r="K7" s="91">
        <v>26</v>
      </c>
      <c r="L7" s="86"/>
      <c r="M7" s="87">
        <v>18</v>
      </c>
      <c r="N7" s="86"/>
      <c r="O7" s="86"/>
      <c r="P7" s="86"/>
      <c r="Q7" s="91">
        <v>18</v>
      </c>
      <c r="R7" s="87">
        <v>44</v>
      </c>
      <c r="S7" s="86"/>
      <c r="T7" s="86"/>
      <c r="U7" s="86"/>
      <c r="V7" s="92">
        <v>44</v>
      </c>
      <c r="W7" s="93">
        <v>1271</v>
      </c>
      <c r="X7" s="79"/>
    </row>
    <row r="8" spans="1:24">
      <c r="A8" s="94" t="s">
        <v>51</v>
      </c>
      <c r="B8" s="90">
        <v>705</v>
      </c>
      <c r="C8" s="87">
        <v>131</v>
      </c>
      <c r="D8" s="87">
        <v>0</v>
      </c>
      <c r="E8" s="91">
        <v>836</v>
      </c>
      <c r="F8" s="86"/>
      <c r="G8" s="87">
        <v>26</v>
      </c>
      <c r="H8" s="86"/>
      <c r="I8" s="86"/>
      <c r="J8" s="86"/>
      <c r="K8" s="88"/>
      <c r="L8" s="86"/>
      <c r="M8" s="87">
        <v>6</v>
      </c>
      <c r="N8" s="86"/>
      <c r="O8" s="86"/>
      <c r="P8" s="86"/>
      <c r="Q8" s="91">
        <v>6</v>
      </c>
      <c r="R8" s="87">
        <v>32</v>
      </c>
      <c r="S8" s="86"/>
      <c r="T8" s="86"/>
      <c r="U8" s="86"/>
      <c r="V8" s="92">
        <v>32</v>
      </c>
      <c r="W8" s="93">
        <v>868</v>
      </c>
      <c r="X8" s="79"/>
    </row>
    <row r="9" spans="1:24">
      <c r="A9" s="95" t="s">
        <v>25</v>
      </c>
      <c r="B9" s="90">
        <v>77</v>
      </c>
      <c r="C9" s="87">
        <v>50</v>
      </c>
      <c r="D9" s="87">
        <v>0</v>
      </c>
      <c r="E9" s="91">
        <v>127</v>
      </c>
      <c r="F9" s="86"/>
      <c r="G9" s="87">
        <v>7</v>
      </c>
      <c r="H9" s="86"/>
      <c r="I9" s="87">
        <v>8</v>
      </c>
      <c r="J9" s="86"/>
      <c r="K9" s="91">
        <v>15</v>
      </c>
      <c r="L9" s="86"/>
      <c r="M9" s="87">
        <v>6</v>
      </c>
      <c r="N9" s="86"/>
      <c r="O9" s="87">
        <v>3</v>
      </c>
      <c r="P9" s="86"/>
      <c r="Q9" s="91">
        <v>9</v>
      </c>
      <c r="R9" s="87">
        <v>13</v>
      </c>
      <c r="S9" s="86"/>
      <c r="T9" s="87">
        <v>11</v>
      </c>
      <c r="U9" s="86"/>
      <c r="V9" s="92">
        <v>24</v>
      </c>
      <c r="W9" s="93">
        <v>151</v>
      </c>
      <c r="X9" s="79"/>
    </row>
    <row r="10" spans="1:24">
      <c r="A10" s="89" t="s">
        <v>26</v>
      </c>
      <c r="B10" s="90">
        <v>113</v>
      </c>
      <c r="C10" s="87">
        <v>50</v>
      </c>
      <c r="D10" s="87">
        <v>43</v>
      </c>
      <c r="E10" s="91">
        <v>206</v>
      </c>
      <c r="F10" s="86"/>
      <c r="G10" s="87">
        <v>4</v>
      </c>
      <c r="H10" s="86"/>
      <c r="I10" s="87">
        <v>1</v>
      </c>
      <c r="J10" s="86"/>
      <c r="K10" s="91">
        <v>5</v>
      </c>
      <c r="L10" s="86"/>
      <c r="M10" s="87">
        <v>8</v>
      </c>
      <c r="N10" s="86"/>
      <c r="O10" s="86"/>
      <c r="P10" s="86"/>
      <c r="Q10" s="91">
        <v>8</v>
      </c>
      <c r="R10" s="87">
        <v>12</v>
      </c>
      <c r="S10" s="86"/>
      <c r="T10" s="87">
        <v>1</v>
      </c>
      <c r="U10" s="86"/>
      <c r="V10" s="92">
        <v>13</v>
      </c>
      <c r="W10" s="93">
        <v>219</v>
      </c>
      <c r="X10" s="79"/>
    </row>
    <row r="11" spans="1:24">
      <c r="A11" s="89" t="s">
        <v>27</v>
      </c>
      <c r="B11" s="96">
        <v>105</v>
      </c>
      <c r="C11" s="97">
        <v>64</v>
      </c>
      <c r="D11" s="97">
        <v>14</v>
      </c>
      <c r="E11" s="98">
        <v>183</v>
      </c>
      <c r="F11" s="99"/>
      <c r="G11" s="97">
        <v>6</v>
      </c>
      <c r="H11" s="99"/>
      <c r="I11" s="97">
        <v>3</v>
      </c>
      <c r="J11" s="97">
        <v>2</v>
      </c>
      <c r="K11" s="98">
        <v>11</v>
      </c>
      <c r="L11" s="99"/>
      <c r="M11" s="97">
        <v>6</v>
      </c>
      <c r="N11" s="99"/>
      <c r="O11" s="97">
        <v>3</v>
      </c>
      <c r="P11" s="97">
        <v>4</v>
      </c>
      <c r="Q11" s="98">
        <v>13</v>
      </c>
      <c r="R11" s="97">
        <v>12</v>
      </c>
      <c r="S11" s="99"/>
      <c r="T11" s="97">
        <v>6</v>
      </c>
      <c r="U11" s="97">
        <v>6</v>
      </c>
      <c r="V11" s="100">
        <v>24</v>
      </c>
      <c r="W11" s="101">
        <v>207</v>
      </c>
      <c r="X11" s="79"/>
    </row>
    <row r="12" spans="1:24">
      <c r="A12" s="89" t="s">
        <v>28</v>
      </c>
      <c r="B12" s="90">
        <v>62</v>
      </c>
      <c r="C12" s="87">
        <v>31</v>
      </c>
      <c r="D12" s="87">
        <v>0</v>
      </c>
      <c r="E12" s="91">
        <v>93</v>
      </c>
      <c r="F12" s="86"/>
      <c r="G12" s="87">
        <v>2</v>
      </c>
      <c r="H12" s="86"/>
      <c r="I12" s="86"/>
      <c r="J12" s="86"/>
      <c r="K12" s="91">
        <v>2</v>
      </c>
      <c r="L12" s="86"/>
      <c r="M12" s="86"/>
      <c r="N12" s="86"/>
      <c r="O12" s="87">
        <v>2</v>
      </c>
      <c r="P12" s="86"/>
      <c r="Q12" s="91">
        <v>2</v>
      </c>
      <c r="R12" s="87">
        <v>2</v>
      </c>
      <c r="S12" s="86"/>
      <c r="T12" s="87">
        <v>2</v>
      </c>
      <c r="U12" s="86"/>
      <c r="V12" s="92">
        <v>4</v>
      </c>
      <c r="W12" s="93">
        <v>97</v>
      </c>
      <c r="X12" s="79"/>
    </row>
    <row r="13" spans="1:24">
      <c r="A13" s="102" t="s">
        <v>29</v>
      </c>
      <c r="B13" s="103">
        <v>19</v>
      </c>
      <c r="C13" s="104">
        <v>15</v>
      </c>
      <c r="D13" s="104">
        <v>0</v>
      </c>
      <c r="E13" s="105">
        <v>34</v>
      </c>
      <c r="F13" s="106"/>
      <c r="G13" s="106"/>
      <c r="H13" s="106"/>
      <c r="I13" s="106"/>
      <c r="J13" s="106"/>
      <c r="K13" s="107"/>
      <c r="L13" s="106"/>
      <c r="M13" s="106"/>
      <c r="N13" s="106"/>
      <c r="O13" s="104">
        <v>2</v>
      </c>
      <c r="P13" s="106"/>
      <c r="Q13" s="105">
        <v>2</v>
      </c>
      <c r="R13" s="106"/>
      <c r="S13" s="106"/>
      <c r="T13" s="106"/>
      <c r="U13" s="106"/>
      <c r="V13" s="108"/>
      <c r="W13" s="86"/>
      <c r="X13" s="79"/>
    </row>
    <row r="14" spans="1:24">
      <c r="A14" s="102" t="s">
        <v>30</v>
      </c>
      <c r="B14" s="103">
        <v>33</v>
      </c>
      <c r="C14" s="104">
        <v>16</v>
      </c>
      <c r="D14" s="104">
        <v>0</v>
      </c>
      <c r="E14" s="105">
        <v>49</v>
      </c>
      <c r="F14" s="106"/>
      <c r="G14" s="104">
        <v>2</v>
      </c>
      <c r="H14" s="106"/>
      <c r="I14" s="106"/>
      <c r="J14" s="106"/>
      <c r="K14" s="105">
        <v>2</v>
      </c>
      <c r="L14" s="106"/>
      <c r="M14" s="106"/>
      <c r="N14" s="106"/>
      <c r="O14" s="106"/>
      <c r="P14" s="106"/>
      <c r="Q14" s="107"/>
      <c r="R14" s="106"/>
      <c r="S14" s="106"/>
      <c r="T14" s="106"/>
      <c r="U14" s="106"/>
      <c r="V14" s="108"/>
      <c r="W14" s="86"/>
      <c r="X14" s="79"/>
    </row>
    <row r="15" spans="1:24">
      <c r="A15" s="102" t="s">
        <v>31</v>
      </c>
      <c r="B15" s="103">
        <v>10</v>
      </c>
      <c r="C15" s="104">
        <v>0</v>
      </c>
      <c r="D15" s="104">
        <v>0</v>
      </c>
      <c r="E15" s="105">
        <v>10</v>
      </c>
      <c r="F15" s="106"/>
      <c r="G15" s="106"/>
      <c r="H15" s="106"/>
      <c r="I15" s="106"/>
      <c r="J15" s="106"/>
      <c r="K15" s="107"/>
      <c r="L15" s="106"/>
      <c r="M15" s="106"/>
      <c r="N15" s="106"/>
      <c r="O15" s="106"/>
      <c r="P15" s="106"/>
      <c r="Q15" s="107"/>
      <c r="R15" s="106"/>
      <c r="S15" s="106"/>
      <c r="T15" s="106"/>
      <c r="U15" s="106"/>
      <c r="V15" s="108"/>
      <c r="W15" s="86"/>
      <c r="X15" s="79"/>
    </row>
    <row r="16" spans="1:24">
      <c r="A16" s="89" t="s">
        <v>32</v>
      </c>
      <c r="B16" s="90">
        <v>38</v>
      </c>
      <c r="C16" s="87">
        <v>21</v>
      </c>
      <c r="D16" s="87">
        <v>0</v>
      </c>
      <c r="E16" s="91">
        <v>59</v>
      </c>
      <c r="F16" s="86"/>
      <c r="G16" s="87">
        <v>1</v>
      </c>
      <c r="H16" s="86"/>
      <c r="I16" s="87">
        <v>2</v>
      </c>
      <c r="J16" s="86"/>
      <c r="K16" s="91">
        <v>3</v>
      </c>
      <c r="L16" s="86"/>
      <c r="M16" s="87">
        <v>2</v>
      </c>
      <c r="N16" s="86"/>
      <c r="O16" s="86"/>
      <c r="P16" s="86"/>
      <c r="Q16" s="91">
        <v>2</v>
      </c>
      <c r="R16" s="87">
        <v>3</v>
      </c>
      <c r="S16" s="86"/>
      <c r="T16" s="87">
        <v>2</v>
      </c>
      <c r="U16" s="86"/>
      <c r="V16" s="92">
        <v>5</v>
      </c>
      <c r="W16" s="93">
        <v>64</v>
      </c>
      <c r="X16" s="79"/>
    </row>
    <row r="17" spans="1:24">
      <c r="A17" s="89" t="s">
        <v>33</v>
      </c>
      <c r="B17" s="90">
        <v>769</v>
      </c>
      <c r="C17" s="87">
        <v>352</v>
      </c>
      <c r="D17" s="87">
        <v>74</v>
      </c>
      <c r="E17" s="91">
        <v>1195</v>
      </c>
      <c r="F17" s="86"/>
      <c r="G17" s="87">
        <v>15</v>
      </c>
      <c r="H17" s="86"/>
      <c r="I17" s="87">
        <v>3</v>
      </c>
      <c r="J17" s="86"/>
      <c r="K17" s="91">
        <v>18</v>
      </c>
      <c r="L17" s="86"/>
      <c r="M17" s="87">
        <v>9</v>
      </c>
      <c r="N17" s="86"/>
      <c r="O17" s="87">
        <v>2</v>
      </c>
      <c r="P17" s="86"/>
      <c r="Q17" s="91">
        <v>11</v>
      </c>
      <c r="R17" s="87">
        <v>24</v>
      </c>
      <c r="S17" s="86"/>
      <c r="T17" s="87">
        <v>5</v>
      </c>
      <c r="U17" s="86"/>
      <c r="V17" s="92">
        <v>29</v>
      </c>
      <c r="W17" s="93">
        <v>1224</v>
      </c>
      <c r="X17" s="79"/>
    </row>
    <row r="18" spans="1:24">
      <c r="A18" s="89" t="s">
        <v>34</v>
      </c>
      <c r="B18" s="90">
        <v>83</v>
      </c>
      <c r="C18" s="87">
        <v>0</v>
      </c>
      <c r="D18" s="87">
        <v>0</v>
      </c>
      <c r="E18" s="91">
        <v>83</v>
      </c>
      <c r="F18" s="86"/>
      <c r="G18" s="87">
        <v>14</v>
      </c>
      <c r="H18" s="87">
        <v>1</v>
      </c>
      <c r="I18" s="87">
        <v>4</v>
      </c>
      <c r="J18" s="86"/>
      <c r="K18" s="91">
        <v>19</v>
      </c>
      <c r="L18" s="86"/>
      <c r="M18" s="86"/>
      <c r="N18" s="86"/>
      <c r="O18" s="86"/>
      <c r="P18" s="86"/>
      <c r="Q18" s="88"/>
      <c r="R18" s="87">
        <v>14</v>
      </c>
      <c r="S18" s="87">
        <v>1</v>
      </c>
      <c r="T18" s="87">
        <v>4</v>
      </c>
      <c r="U18" s="86"/>
      <c r="V18" s="92">
        <v>19</v>
      </c>
      <c r="W18" s="93">
        <v>102</v>
      </c>
      <c r="X18" s="79"/>
    </row>
    <row r="19" spans="1:24">
      <c r="A19" s="95" t="s">
        <v>61</v>
      </c>
      <c r="B19" s="96">
        <v>250</v>
      </c>
      <c r="C19" s="97">
        <v>98</v>
      </c>
      <c r="D19" s="97">
        <v>36</v>
      </c>
      <c r="E19" s="98">
        <v>384</v>
      </c>
      <c r="F19" s="99"/>
      <c r="G19" s="97">
        <v>10</v>
      </c>
      <c r="H19" s="99"/>
      <c r="I19" s="97">
        <v>7</v>
      </c>
      <c r="J19" s="99"/>
      <c r="K19" s="98">
        <v>17</v>
      </c>
      <c r="L19" s="99"/>
      <c r="M19" s="97">
        <v>10</v>
      </c>
      <c r="N19" s="99"/>
      <c r="O19" s="97">
        <v>2</v>
      </c>
      <c r="P19" s="99"/>
      <c r="Q19" s="98">
        <v>12</v>
      </c>
      <c r="R19" s="97">
        <v>20</v>
      </c>
      <c r="S19" s="99"/>
      <c r="T19" s="97">
        <v>9</v>
      </c>
      <c r="U19" s="99"/>
      <c r="V19" s="100">
        <v>29</v>
      </c>
      <c r="W19" s="101">
        <v>413</v>
      </c>
      <c r="X19" s="79"/>
    </row>
    <row r="20" spans="1:24">
      <c r="A20" s="94" t="s">
        <v>36</v>
      </c>
      <c r="B20" s="90">
        <v>85</v>
      </c>
      <c r="C20" s="87">
        <v>41</v>
      </c>
      <c r="D20" s="87">
        <v>0</v>
      </c>
      <c r="E20" s="91">
        <v>126</v>
      </c>
      <c r="F20" s="86"/>
      <c r="G20" s="87">
        <v>2</v>
      </c>
      <c r="H20" s="86"/>
      <c r="I20" s="86"/>
      <c r="J20" s="86"/>
      <c r="K20" s="91">
        <v>2</v>
      </c>
      <c r="L20" s="86"/>
      <c r="M20" s="87">
        <v>4</v>
      </c>
      <c r="N20" s="86"/>
      <c r="O20" s="86"/>
      <c r="P20" s="86"/>
      <c r="Q20" s="91">
        <v>4</v>
      </c>
      <c r="R20" s="87">
        <v>6</v>
      </c>
      <c r="S20" s="86"/>
      <c r="T20" s="86"/>
      <c r="U20" s="86"/>
      <c r="V20" s="92">
        <v>6</v>
      </c>
      <c r="W20" s="93">
        <v>132</v>
      </c>
      <c r="X20" s="79"/>
    </row>
    <row r="21" spans="1:24">
      <c r="A21" s="102" t="s">
        <v>37</v>
      </c>
      <c r="B21" s="103">
        <v>24</v>
      </c>
      <c r="C21" s="104">
        <v>15</v>
      </c>
      <c r="D21" s="104">
        <v>0</v>
      </c>
      <c r="E21" s="105">
        <v>39</v>
      </c>
      <c r="F21" s="106"/>
      <c r="G21" s="106"/>
      <c r="H21" s="106"/>
      <c r="I21" s="106"/>
      <c r="J21" s="106"/>
      <c r="K21" s="107"/>
      <c r="L21" s="106"/>
      <c r="M21" s="106"/>
      <c r="N21" s="106"/>
      <c r="O21" s="106"/>
      <c r="P21" s="106"/>
      <c r="Q21" s="107"/>
      <c r="R21" s="106"/>
      <c r="S21" s="106"/>
      <c r="T21" s="106"/>
      <c r="U21" s="106"/>
      <c r="V21" s="108"/>
      <c r="W21" s="86"/>
      <c r="X21" s="79"/>
    </row>
    <row r="22" spans="1:24">
      <c r="A22" s="89" t="s">
        <v>38</v>
      </c>
      <c r="B22" s="90">
        <v>240</v>
      </c>
      <c r="C22" s="87">
        <v>134</v>
      </c>
      <c r="D22" s="87">
        <v>94</v>
      </c>
      <c r="E22" s="91">
        <v>468</v>
      </c>
      <c r="F22" s="86"/>
      <c r="G22" s="87">
        <v>4</v>
      </c>
      <c r="H22" s="86"/>
      <c r="I22" s="87">
        <v>5</v>
      </c>
      <c r="J22" s="86"/>
      <c r="K22" s="91">
        <v>9</v>
      </c>
      <c r="L22" s="86"/>
      <c r="M22" s="87">
        <v>12</v>
      </c>
      <c r="N22" s="86"/>
      <c r="O22" s="86"/>
      <c r="P22" s="86"/>
      <c r="Q22" s="91">
        <v>12</v>
      </c>
      <c r="R22" s="87">
        <v>16</v>
      </c>
      <c r="S22" s="86"/>
      <c r="T22" s="87">
        <v>5</v>
      </c>
      <c r="U22" s="86"/>
      <c r="V22" s="92">
        <v>21</v>
      </c>
      <c r="W22" s="93">
        <v>489</v>
      </c>
      <c r="X22" s="79"/>
    </row>
    <row r="23" spans="1:24">
      <c r="A23" s="89" t="s">
        <v>39</v>
      </c>
      <c r="B23" s="90">
        <v>204</v>
      </c>
      <c r="C23" s="87">
        <v>93</v>
      </c>
      <c r="D23" s="87">
        <v>0</v>
      </c>
      <c r="E23" s="91">
        <v>297</v>
      </c>
      <c r="F23" s="86"/>
      <c r="G23" s="87">
        <v>7</v>
      </c>
      <c r="H23" s="86"/>
      <c r="I23" s="86"/>
      <c r="J23" s="86"/>
      <c r="K23" s="91">
        <v>7</v>
      </c>
      <c r="L23" s="86"/>
      <c r="M23" s="87">
        <v>11</v>
      </c>
      <c r="N23" s="86"/>
      <c r="O23" s="86"/>
      <c r="P23" s="86"/>
      <c r="Q23" s="91">
        <v>11</v>
      </c>
      <c r="R23" s="87">
        <v>18</v>
      </c>
      <c r="S23" s="86"/>
      <c r="T23" s="86"/>
      <c r="U23" s="86"/>
      <c r="V23" s="92">
        <v>18</v>
      </c>
      <c r="W23" s="93">
        <v>315</v>
      </c>
      <c r="X23" s="79"/>
    </row>
    <row r="24" spans="1:24">
      <c r="A24" s="89" t="s">
        <v>40</v>
      </c>
      <c r="B24" s="90">
        <v>74</v>
      </c>
      <c r="C24" s="87">
        <v>26</v>
      </c>
      <c r="D24" s="87">
        <v>0</v>
      </c>
      <c r="E24" s="91">
        <v>100</v>
      </c>
      <c r="F24" s="86"/>
      <c r="G24" s="86"/>
      <c r="H24" s="86"/>
      <c r="I24" s="87">
        <v>2</v>
      </c>
      <c r="J24" s="86"/>
      <c r="K24" s="91">
        <v>2</v>
      </c>
      <c r="L24" s="86"/>
      <c r="M24" s="87">
        <v>1</v>
      </c>
      <c r="N24" s="86"/>
      <c r="O24" s="86"/>
      <c r="P24" s="86"/>
      <c r="Q24" s="91">
        <v>1</v>
      </c>
      <c r="R24" s="87">
        <v>1</v>
      </c>
      <c r="S24" s="86"/>
      <c r="T24" s="87">
        <v>2</v>
      </c>
      <c r="U24" s="86"/>
      <c r="V24" s="92">
        <v>3</v>
      </c>
      <c r="W24" s="93">
        <v>103</v>
      </c>
      <c r="X24" s="79"/>
    </row>
    <row r="25" spans="1:24">
      <c r="A25" s="94" t="s">
        <v>42</v>
      </c>
      <c r="B25" s="90">
        <v>77</v>
      </c>
      <c r="C25" s="87">
        <v>28</v>
      </c>
      <c r="D25" s="87">
        <v>0</v>
      </c>
      <c r="E25" s="91">
        <v>105</v>
      </c>
      <c r="F25" s="86"/>
      <c r="G25" s="87">
        <v>4</v>
      </c>
      <c r="H25" s="86"/>
      <c r="I25" s="86"/>
      <c r="J25" s="86"/>
      <c r="K25" s="91">
        <v>4</v>
      </c>
      <c r="L25" s="86"/>
      <c r="M25" s="87">
        <v>5</v>
      </c>
      <c r="N25" s="86"/>
      <c r="O25" s="86"/>
      <c r="P25" s="86"/>
      <c r="Q25" s="91">
        <v>5</v>
      </c>
      <c r="R25" s="87">
        <v>9</v>
      </c>
      <c r="S25" s="86"/>
      <c r="T25" s="86"/>
      <c r="U25" s="86"/>
      <c r="V25" s="92">
        <v>9</v>
      </c>
      <c r="W25" s="93">
        <v>114</v>
      </c>
      <c r="X25" s="79"/>
    </row>
    <row r="26" spans="1:24">
      <c r="A26" s="95" t="s">
        <v>23</v>
      </c>
      <c r="B26" s="90">
        <v>0</v>
      </c>
      <c r="C26" s="87">
        <v>264</v>
      </c>
      <c r="D26" s="87">
        <v>307</v>
      </c>
      <c r="E26" s="91">
        <v>571</v>
      </c>
      <c r="F26" s="86"/>
      <c r="G26" s="86"/>
      <c r="H26" s="86"/>
      <c r="I26" s="86"/>
      <c r="J26" s="86"/>
      <c r="K26" s="91">
        <v>0</v>
      </c>
      <c r="L26" s="86"/>
      <c r="M26" s="86"/>
      <c r="N26" s="86"/>
      <c r="O26" s="86"/>
      <c r="P26" s="86"/>
      <c r="Q26" s="91">
        <v>0</v>
      </c>
      <c r="R26" s="86"/>
      <c r="S26" s="86"/>
      <c r="T26" s="86"/>
      <c r="U26" s="86"/>
      <c r="V26" s="92">
        <v>0</v>
      </c>
      <c r="W26" s="93">
        <v>571</v>
      </c>
      <c r="X26" s="79"/>
    </row>
    <row r="27" spans="1:24">
      <c r="A27" s="94" t="s">
        <v>43</v>
      </c>
      <c r="B27" s="85"/>
      <c r="C27" s="86"/>
      <c r="D27" s="86"/>
      <c r="E27" s="88"/>
      <c r="F27" s="86"/>
      <c r="G27" s="86"/>
      <c r="H27" s="87">
        <v>4</v>
      </c>
      <c r="I27" s="87">
        <v>20</v>
      </c>
      <c r="J27" s="87">
        <v>6</v>
      </c>
      <c r="K27" s="91">
        <v>30</v>
      </c>
      <c r="L27" s="86"/>
      <c r="M27" s="86"/>
      <c r="N27" s="87">
        <v>4</v>
      </c>
      <c r="O27" s="87">
        <v>7</v>
      </c>
      <c r="P27" s="87">
        <v>10</v>
      </c>
      <c r="Q27" s="91">
        <v>21</v>
      </c>
      <c r="R27" s="86"/>
      <c r="S27" s="87">
        <v>8</v>
      </c>
      <c r="T27" s="87">
        <v>27</v>
      </c>
      <c r="U27" s="87">
        <v>16</v>
      </c>
      <c r="V27" s="92">
        <v>51</v>
      </c>
      <c r="W27" s="109">
        <v>51</v>
      </c>
      <c r="X27" s="109" t="s">
        <v>62</v>
      </c>
    </row>
    <row r="28" spans="1:24">
      <c r="A28" s="110" t="s">
        <v>52</v>
      </c>
      <c r="B28" s="111">
        <v>4002</v>
      </c>
      <c r="C28" s="112">
        <v>1972</v>
      </c>
      <c r="D28" s="112">
        <v>729</v>
      </c>
      <c r="E28" s="113">
        <f>E6+E7+E8+E9+E10+E11+E16+E17+E18+E19+E20+E22+E23+E24+E25+E26+E27</f>
        <v>6478</v>
      </c>
      <c r="F28" s="112">
        <v>0</v>
      </c>
      <c r="G28" s="112">
        <v>141</v>
      </c>
      <c r="H28" s="112">
        <v>5</v>
      </c>
      <c r="I28" s="112">
        <v>55</v>
      </c>
      <c r="J28" s="112">
        <v>8</v>
      </c>
      <c r="K28" s="113">
        <v>181</v>
      </c>
      <c r="L28" s="112">
        <v>0</v>
      </c>
      <c r="M28" s="112">
        <v>104</v>
      </c>
      <c r="N28" s="112">
        <v>4</v>
      </c>
      <c r="O28" s="112">
        <v>21</v>
      </c>
      <c r="P28" s="112">
        <v>14</v>
      </c>
      <c r="Q28" s="113">
        <v>141</v>
      </c>
      <c r="R28" s="112">
        <v>243</v>
      </c>
      <c r="S28" s="112">
        <v>9</v>
      </c>
      <c r="T28" s="112">
        <v>74</v>
      </c>
      <c r="U28" s="112">
        <v>22</v>
      </c>
      <c r="V28" s="112">
        <v>348</v>
      </c>
      <c r="W28" s="86">
        <f>SUM(W6:W27)</f>
        <v>6919</v>
      </c>
      <c r="X28" s="79"/>
    </row>
  </sheetData>
  <mergeCells count="7">
    <mergeCell ref="V4:V5"/>
    <mergeCell ref="W4:W5"/>
    <mergeCell ref="A2:Q2"/>
    <mergeCell ref="E4:E5"/>
    <mergeCell ref="F4:K4"/>
    <mergeCell ref="L4:Q4"/>
    <mergeCell ref="R4:U4"/>
  </mergeCells>
  <printOptions horizontalCentered="1" gridLines="1"/>
  <pageMargins left="0.7" right="0.7" top="0.75" bottom="0.75" header="0" footer="0"/>
  <pageSetup paperSize="8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2:L44"/>
  <sheetViews>
    <sheetView workbookViewId="0"/>
  </sheetViews>
  <sheetFormatPr defaultColWidth="14.42578125" defaultRowHeight="15" customHeight="1"/>
  <cols>
    <col min="1" max="1" width="6.140625" customWidth="1"/>
    <col min="2" max="2" width="35.140625" customWidth="1"/>
    <col min="3" max="3" width="9.7109375" customWidth="1"/>
    <col min="4" max="5" width="9.28515625" customWidth="1"/>
    <col min="6" max="6" width="10.42578125" customWidth="1"/>
    <col min="7" max="9" width="9.140625" customWidth="1"/>
    <col min="10" max="11" width="10" customWidth="1"/>
    <col min="12" max="12" width="12.85546875" customWidth="1"/>
  </cols>
  <sheetData>
    <row r="2" spans="1:12">
      <c r="B2" s="147" t="s">
        <v>63</v>
      </c>
      <c r="C2" s="146" t="s">
        <v>64</v>
      </c>
      <c r="D2" s="138"/>
      <c r="E2" s="139"/>
      <c r="F2" s="146" t="s">
        <v>65</v>
      </c>
      <c r="G2" s="138"/>
      <c r="H2" s="139"/>
      <c r="I2" s="146" t="s">
        <v>66</v>
      </c>
      <c r="J2" s="138"/>
      <c r="K2" s="139"/>
      <c r="L2" s="115"/>
    </row>
    <row r="3" spans="1:12">
      <c r="B3" s="141"/>
      <c r="C3" s="115">
        <v>58</v>
      </c>
      <c r="D3" s="115"/>
      <c r="E3" s="115">
        <v>59</v>
      </c>
      <c r="F3" s="115">
        <v>58</v>
      </c>
      <c r="G3" s="115"/>
      <c r="H3" s="115">
        <v>59</v>
      </c>
      <c r="I3" s="115">
        <v>58</v>
      </c>
      <c r="J3" s="115"/>
      <c r="K3" s="115">
        <v>59</v>
      </c>
      <c r="L3" s="115"/>
    </row>
    <row r="4" spans="1:12">
      <c r="A4" s="48"/>
      <c r="B4" s="48" t="s">
        <v>25</v>
      </c>
      <c r="C4" s="115">
        <v>4</v>
      </c>
      <c r="D4" s="115"/>
      <c r="E4" s="115"/>
      <c r="F4" s="115">
        <v>4</v>
      </c>
      <c r="G4" s="115"/>
      <c r="H4" s="115"/>
      <c r="I4" s="115">
        <v>3</v>
      </c>
      <c r="J4" s="115"/>
      <c r="K4" s="115"/>
      <c r="L4" s="115">
        <f t="shared" ref="L4:L13" si="0">SUM(C4:K4)</f>
        <v>11</v>
      </c>
    </row>
    <row r="5" spans="1:12">
      <c r="A5" s="39"/>
      <c r="B5" s="39" t="s">
        <v>26</v>
      </c>
      <c r="C5" s="115">
        <v>1</v>
      </c>
      <c r="D5" s="115"/>
      <c r="E5" s="115"/>
      <c r="F5" s="115"/>
      <c r="G5" s="115"/>
      <c r="H5" s="115"/>
      <c r="I5" s="115"/>
      <c r="J5" s="115"/>
      <c r="K5" s="115"/>
      <c r="L5" s="115">
        <f t="shared" si="0"/>
        <v>1</v>
      </c>
    </row>
    <row r="6" spans="1:12">
      <c r="A6" s="39"/>
      <c r="B6" s="39" t="s">
        <v>27</v>
      </c>
      <c r="C6" s="115">
        <v>1</v>
      </c>
      <c r="D6" s="115"/>
      <c r="E6" s="115">
        <v>2</v>
      </c>
      <c r="F6" s="115">
        <v>2</v>
      </c>
      <c r="G6" s="115"/>
      <c r="H6" s="115"/>
      <c r="I6" s="115">
        <v>3</v>
      </c>
      <c r="J6" s="115"/>
      <c r="K6" s="115">
        <v>4</v>
      </c>
      <c r="L6" s="115">
        <f t="shared" si="0"/>
        <v>12</v>
      </c>
    </row>
    <row r="7" spans="1:12">
      <c r="A7" s="39"/>
      <c r="B7" s="39" t="s">
        <v>28</v>
      </c>
      <c r="C7" s="115"/>
      <c r="D7" s="115"/>
      <c r="E7" s="115"/>
      <c r="F7" s="115"/>
      <c r="G7" s="115"/>
      <c r="H7" s="115"/>
      <c r="I7" s="115">
        <v>2</v>
      </c>
      <c r="J7" s="115"/>
      <c r="K7" s="115"/>
      <c r="L7" s="115">
        <f t="shared" si="0"/>
        <v>2</v>
      </c>
    </row>
    <row r="8" spans="1:12">
      <c r="A8" s="39"/>
      <c r="B8" s="39" t="s">
        <v>32</v>
      </c>
      <c r="C8" s="115">
        <v>2</v>
      </c>
      <c r="D8" s="115"/>
      <c r="E8" s="115"/>
      <c r="F8" s="115"/>
      <c r="G8" s="115"/>
      <c r="H8" s="115"/>
      <c r="I8" s="115"/>
      <c r="J8" s="115"/>
      <c r="K8" s="115"/>
      <c r="L8" s="115">
        <f t="shared" si="0"/>
        <v>2</v>
      </c>
    </row>
    <row r="9" spans="1:12">
      <c r="A9" s="39"/>
      <c r="B9" s="39" t="s">
        <v>33</v>
      </c>
      <c r="C9" s="115">
        <v>1</v>
      </c>
      <c r="D9" s="115"/>
      <c r="E9" s="115"/>
      <c r="F9" s="115">
        <v>2</v>
      </c>
      <c r="G9" s="115"/>
      <c r="H9" s="115"/>
      <c r="I9" s="115">
        <v>2</v>
      </c>
      <c r="J9" s="115"/>
      <c r="K9" s="115"/>
      <c r="L9" s="115">
        <f t="shared" si="0"/>
        <v>5</v>
      </c>
    </row>
    <row r="10" spans="1:12">
      <c r="A10" s="39"/>
      <c r="B10" s="39" t="s">
        <v>34</v>
      </c>
      <c r="C10" s="115">
        <v>2</v>
      </c>
      <c r="D10" s="115"/>
      <c r="E10" s="115"/>
      <c r="F10" s="115">
        <v>2</v>
      </c>
      <c r="G10" s="115"/>
      <c r="H10" s="115"/>
      <c r="I10" s="115"/>
      <c r="J10" s="115"/>
      <c r="K10" s="115"/>
      <c r="L10" s="115">
        <f t="shared" si="0"/>
        <v>4</v>
      </c>
    </row>
    <row r="11" spans="1:12">
      <c r="A11" s="39"/>
      <c r="B11" s="39" t="s">
        <v>67</v>
      </c>
      <c r="C11" s="115">
        <v>3</v>
      </c>
      <c r="D11" s="115"/>
      <c r="E11" s="115"/>
      <c r="F11" s="115">
        <v>4</v>
      </c>
      <c r="G11" s="115"/>
      <c r="H11" s="115"/>
      <c r="I11" s="115">
        <v>2</v>
      </c>
      <c r="J11" s="115"/>
      <c r="K11" s="115"/>
      <c r="L11" s="115">
        <f t="shared" si="0"/>
        <v>9</v>
      </c>
    </row>
    <row r="12" spans="1:12">
      <c r="A12" s="39"/>
      <c r="B12" s="39" t="s">
        <v>38</v>
      </c>
      <c r="C12" s="115">
        <v>2</v>
      </c>
      <c r="D12" s="115"/>
      <c r="E12" s="115"/>
      <c r="F12" s="115">
        <v>3</v>
      </c>
      <c r="G12" s="115"/>
      <c r="H12" s="115"/>
      <c r="I12" s="115"/>
      <c r="J12" s="115"/>
      <c r="K12" s="115"/>
      <c r="L12" s="115">
        <f t="shared" si="0"/>
        <v>5</v>
      </c>
    </row>
    <row r="13" spans="1:12">
      <c r="A13" s="39"/>
      <c r="B13" s="39" t="s">
        <v>40</v>
      </c>
      <c r="C13" s="115">
        <v>1</v>
      </c>
      <c r="D13" s="115"/>
      <c r="E13" s="115"/>
      <c r="F13" s="115"/>
      <c r="G13" s="115"/>
      <c r="H13" s="115"/>
      <c r="I13" s="115">
        <v>1</v>
      </c>
      <c r="J13" s="115"/>
      <c r="K13" s="115"/>
      <c r="L13" s="115">
        <f t="shared" si="0"/>
        <v>2</v>
      </c>
    </row>
    <row r="14" spans="1:12">
      <c r="A14" s="115"/>
      <c r="B14" s="116"/>
      <c r="C14" s="116">
        <f>SUM(C4:C13)</f>
        <v>17</v>
      </c>
      <c r="D14" s="116"/>
      <c r="E14" s="116">
        <f t="shared" ref="E14:F14" si="1">SUM(E4:E13)</f>
        <v>2</v>
      </c>
      <c r="F14" s="116">
        <f t="shared" si="1"/>
        <v>17</v>
      </c>
      <c r="G14" s="116"/>
      <c r="H14" s="116"/>
      <c r="I14" s="116">
        <f>SUM(I4:I13)</f>
        <v>13</v>
      </c>
      <c r="J14" s="116"/>
      <c r="K14" s="116">
        <f t="shared" ref="K14:L14" si="2">SUM(K4:K13)</f>
        <v>4</v>
      </c>
      <c r="L14" s="115">
        <f t="shared" si="2"/>
        <v>53</v>
      </c>
    </row>
    <row r="17" spans="2:12">
      <c r="B17" s="147" t="s">
        <v>63</v>
      </c>
      <c r="C17" s="146" t="s">
        <v>64</v>
      </c>
      <c r="D17" s="138"/>
      <c r="E17" s="139"/>
      <c r="F17" s="114" t="s">
        <v>65</v>
      </c>
      <c r="G17" s="117"/>
      <c r="H17" s="118"/>
      <c r="I17" s="114" t="s">
        <v>66</v>
      </c>
      <c r="J17" s="117"/>
      <c r="K17" s="118"/>
      <c r="L17" s="115"/>
    </row>
    <row r="18" spans="2:12">
      <c r="B18" s="141"/>
      <c r="C18" s="115">
        <v>58</v>
      </c>
      <c r="D18" s="119" t="s">
        <v>68</v>
      </c>
      <c r="E18" s="115"/>
      <c r="F18" s="115">
        <v>58</v>
      </c>
      <c r="G18" s="119" t="s">
        <v>68</v>
      </c>
      <c r="H18" s="115"/>
      <c r="I18" s="115">
        <v>58</v>
      </c>
      <c r="J18" s="119" t="s">
        <v>68</v>
      </c>
      <c r="K18" s="115"/>
      <c r="L18" s="115"/>
    </row>
    <row r="19" spans="2:12">
      <c r="B19" s="48" t="s">
        <v>25</v>
      </c>
      <c r="C19" s="115">
        <v>4</v>
      </c>
      <c r="D19" s="115">
        <v>46</v>
      </c>
      <c r="E19" s="120">
        <f>4*100/46</f>
        <v>8.695652173913043</v>
      </c>
      <c r="F19" s="115">
        <v>4</v>
      </c>
      <c r="G19" s="115">
        <v>46</v>
      </c>
      <c r="H19" s="120">
        <f t="shared" ref="H19:H28" si="3">F19*100/G19</f>
        <v>8.695652173913043</v>
      </c>
      <c r="I19" s="115">
        <v>3</v>
      </c>
      <c r="J19" s="115">
        <v>137</v>
      </c>
      <c r="K19" s="120">
        <f t="shared" ref="K19:K24" si="4">I19*100/J19</f>
        <v>2.1897810218978102</v>
      </c>
      <c r="L19" s="115"/>
    </row>
    <row r="20" spans="2:12">
      <c r="B20" s="39" t="s">
        <v>26</v>
      </c>
      <c r="C20" s="115">
        <v>1</v>
      </c>
      <c r="D20" s="115">
        <v>62</v>
      </c>
      <c r="E20" s="120">
        <f>1*100/D20</f>
        <v>1.6129032258064515</v>
      </c>
      <c r="F20" s="115"/>
      <c r="G20" s="115">
        <v>56</v>
      </c>
      <c r="H20" s="120">
        <f t="shared" si="3"/>
        <v>0</v>
      </c>
      <c r="I20" s="115"/>
      <c r="J20" s="115">
        <v>58</v>
      </c>
      <c r="K20" s="120">
        <f t="shared" si="4"/>
        <v>0</v>
      </c>
      <c r="L20" s="115"/>
    </row>
    <row r="21" spans="2:12">
      <c r="B21" s="39" t="s">
        <v>27</v>
      </c>
      <c r="C21" s="115">
        <v>1</v>
      </c>
      <c r="D21" s="115">
        <v>65</v>
      </c>
      <c r="E21" s="120">
        <f>4*100/46</f>
        <v>8.695652173913043</v>
      </c>
      <c r="F21" s="115">
        <v>2</v>
      </c>
      <c r="G21" s="115">
        <v>51</v>
      </c>
      <c r="H21" s="120">
        <f t="shared" si="3"/>
        <v>3.9215686274509802</v>
      </c>
      <c r="I21" s="115">
        <v>3</v>
      </c>
      <c r="J21" s="115">
        <v>77</v>
      </c>
      <c r="K21" s="120">
        <f t="shared" si="4"/>
        <v>3.8961038961038961</v>
      </c>
      <c r="L21" s="115"/>
    </row>
    <row r="22" spans="2:12">
      <c r="B22" s="39" t="s">
        <v>28</v>
      </c>
      <c r="C22" s="115"/>
      <c r="D22" s="115">
        <v>26</v>
      </c>
      <c r="E22" s="120">
        <f>1*100/D22</f>
        <v>3.8461538461538463</v>
      </c>
      <c r="F22" s="115"/>
      <c r="G22" s="115">
        <v>38</v>
      </c>
      <c r="H22" s="120">
        <f t="shared" si="3"/>
        <v>0</v>
      </c>
      <c r="I22" s="115">
        <v>2</v>
      </c>
      <c r="J22" s="115">
        <v>33</v>
      </c>
      <c r="K22" s="120">
        <f t="shared" si="4"/>
        <v>6.0606060606060606</v>
      </c>
      <c r="L22" s="115"/>
    </row>
    <row r="23" spans="2:12">
      <c r="B23" s="39" t="s">
        <v>32</v>
      </c>
      <c r="C23" s="115">
        <v>2</v>
      </c>
      <c r="D23" s="115">
        <v>24</v>
      </c>
      <c r="E23" s="120">
        <f>4*100/46</f>
        <v>8.695652173913043</v>
      </c>
      <c r="F23" s="115"/>
      <c r="G23" s="115">
        <v>17</v>
      </c>
      <c r="H23" s="120">
        <f t="shared" si="3"/>
        <v>0</v>
      </c>
      <c r="I23" s="115"/>
      <c r="J23" s="115">
        <v>23</v>
      </c>
      <c r="K23" s="120">
        <f t="shared" si="4"/>
        <v>0</v>
      </c>
      <c r="L23" s="115"/>
    </row>
    <row r="24" spans="2:12">
      <c r="B24" s="39" t="s">
        <v>33</v>
      </c>
      <c r="C24" s="115">
        <v>1</v>
      </c>
      <c r="D24" s="115">
        <v>411</v>
      </c>
      <c r="E24" s="120">
        <f>1*100/D24</f>
        <v>0.24330900243309003</v>
      </c>
      <c r="F24" s="115">
        <v>2</v>
      </c>
      <c r="G24" s="115">
        <v>376</v>
      </c>
      <c r="H24" s="120">
        <f t="shared" si="3"/>
        <v>0.53191489361702127</v>
      </c>
      <c r="I24" s="115">
        <v>2</v>
      </c>
      <c r="J24" s="115">
        <v>236</v>
      </c>
      <c r="K24" s="120">
        <f t="shared" si="4"/>
        <v>0.84745762711864403</v>
      </c>
      <c r="L24" s="115"/>
    </row>
    <row r="25" spans="2:12">
      <c r="B25" s="39" t="s">
        <v>34</v>
      </c>
      <c r="C25" s="115">
        <v>2</v>
      </c>
      <c r="D25" s="115">
        <v>66</v>
      </c>
      <c r="E25" s="120">
        <f>4*100/46</f>
        <v>8.695652173913043</v>
      </c>
      <c r="F25" s="115">
        <v>2</v>
      </c>
      <c r="G25" s="115">
        <v>36</v>
      </c>
      <c r="H25" s="120">
        <f t="shared" si="3"/>
        <v>5.5555555555555554</v>
      </c>
      <c r="I25" s="115"/>
      <c r="J25" s="115">
        <v>0</v>
      </c>
      <c r="K25" s="120">
        <v>0</v>
      </c>
      <c r="L25" s="115"/>
    </row>
    <row r="26" spans="2:12">
      <c r="B26" s="39" t="s">
        <v>67</v>
      </c>
      <c r="C26" s="115">
        <v>3</v>
      </c>
      <c r="D26" s="115">
        <v>143</v>
      </c>
      <c r="E26" s="120">
        <f>1*100/D26</f>
        <v>0.69930069930069927</v>
      </c>
      <c r="F26" s="115">
        <v>4</v>
      </c>
      <c r="G26" s="115">
        <v>124</v>
      </c>
      <c r="H26" s="120">
        <f t="shared" si="3"/>
        <v>3.225806451612903</v>
      </c>
      <c r="I26" s="115">
        <v>2</v>
      </c>
      <c r="J26" s="115">
        <v>110</v>
      </c>
      <c r="K26" s="120">
        <f t="shared" ref="K26:K28" si="5">I26*100/J26</f>
        <v>1.8181818181818181</v>
      </c>
      <c r="L26" s="115"/>
    </row>
    <row r="27" spans="2:12">
      <c r="B27" s="39" t="s">
        <v>38</v>
      </c>
      <c r="C27" s="115">
        <v>2</v>
      </c>
      <c r="D27" s="115">
        <v>129</v>
      </c>
      <c r="E27" s="120">
        <f>4*100/46</f>
        <v>8.695652173913043</v>
      </c>
      <c r="F27" s="115">
        <v>3</v>
      </c>
      <c r="G27" s="115">
        <v>120</v>
      </c>
      <c r="H27" s="120">
        <f t="shared" si="3"/>
        <v>2.5</v>
      </c>
      <c r="I27" s="115"/>
      <c r="J27" s="115">
        <v>146</v>
      </c>
      <c r="K27" s="120">
        <f t="shared" si="5"/>
        <v>0</v>
      </c>
      <c r="L27" s="115"/>
    </row>
    <row r="28" spans="2:12">
      <c r="B28" s="39" t="s">
        <v>40</v>
      </c>
      <c r="C28" s="115">
        <v>1</v>
      </c>
      <c r="D28" s="115">
        <v>45</v>
      </c>
      <c r="E28" s="120">
        <f>1*100/D28</f>
        <v>2.2222222222222223</v>
      </c>
      <c r="F28" s="115"/>
      <c r="G28" s="115">
        <v>31</v>
      </c>
      <c r="H28" s="120">
        <f t="shared" si="3"/>
        <v>0</v>
      </c>
      <c r="I28" s="115">
        <v>1</v>
      </c>
      <c r="J28" s="115">
        <v>27</v>
      </c>
      <c r="K28" s="120">
        <f t="shared" si="5"/>
        <v>3.7037037037037037</v>
      </c>
      <c r="L28" s="115"/>
    </row>
    <row r="29" spans="2:12">
      <c r="B29" s="116"/>
      <c r="C29" s="116">
        <f>SUM(C19:C28)</f>
        <v>17</v>
      </c>
      <c r="D29" s="116"/>
      <c r="E29" s="120"/>
      <c r="F29" s="116">
        <f>SUM(F19:F28)</f>
        <v>17</v>
      </c>
      <c r="G29" s="116"/>
      <c r="H29" s="115"/>
      <c r="I29" s="116">
        <f>SUM(I19:I28)</f>
        <v>13</v>
      </c>
      <c r="J29" s="116"/>
      <c r="K29" s="116"/>
      <c r="L29" s="115"/>
    </row>
    <row r="32" spans="2:12">
      <c r="B32" s="147" t="s">
        <v>63</v>
      </c>
      <c r="C32" s="114" t="s">
        <v>64</v>
      </c>
      <c r="D32" s="117"/>
      <c r="E32" s="118"/>
      <c r="F32" s="146" t="s">
        <v>65</v>
      </c>
      <c r="G32" s="138"/>
      <c r="H32" s="139"/>
      <c r="I32" s="146" t="s">
        <v>66</v>
      </c>
      <c r="J32" s="138"/>
      <c r="K32" s="139"/>
      <c r="L32" s="115"/>
    </row>
    <row r="33" spans="2:12">
      <c r="B33" s="141"/>
      <c r="C33" s="115">
        <v>59</v>
      </c>
      <c r="D33" s="119" t="s">
        <v>68</v>
      </c>
      <c r="E33" s="115"/>
      <c r="F33" s="115">
        <v>59</v>
      </c>
      <c r="G33" s="119" t="s">
        <v>68</v>
      </c>
      <c r="H33" s="115">
        <v>59</v>
      </c>
      <c r="I33" s="115">
        <v>59</v>
      </c>
      <c r="J33" s="119" t="s">
        <v>68</v>
      </c>
      <c r="K33" s="115"/>
      <c r="L33" s="115"/>
    </row>
    <row r="34" spans="2:12">
      <c r="B34" s="48" t="s">
        <v>25</v>
      </c>
      <c r="C34" s="115"/>
      <c r="D34" s="115">
        <v>46</v>
      </c>
      <c r="E34" s="115"/>
      <c r="F34" s="115"/>
      <c r="G34" s="115">
        <v>46</v>
      </c>
      <c r="H34" s="115"/>
      <c r="I34" s="115"/>
      <c r="J34" s="115">
        <v>137</v>
      </c>
      <c r="K34" s="115"/>
      <c r="L34" s="115"/>
    </row>
    <row r="35" spans="2:12">
      <c r="B35" s="39" t="s">
        <v>26</v>
      </c>
      <c r="C35" s="115"/>
      <c r="D35" s="115">
        <v>62</v>
      </c>
      <c r="E35" s="115"/>
      <c r="F35" s="115"/>
      <c r="G35" s="115">
        <v>56</v>
      </c>
      <c r="H35" s="115"/>
      <c r="I35" s="115"/>
      <c r="J35" s="115">
        <v>58</v>
      </c>
      <c r="K35" s="115"/>
      <c r="L35" s="115"/>
    </row>
    <row r="36" spans="2:12">
      <c r="B36" s="39" t="s">
        <v>27</v>
      </c>
      <c r="C36" s="115">
        <v>2</v>
      </c>
      <c r="D36" s="115">
        <v>65</v>
      </c>
      <c r="E36" s="120">
        <f>C36*100/D36</f>
        <v>3.0769230769230771</v>
      </c>
      <c r="F36" s="115"/>
      <c r="G36" s="115">
        <v>51</v>
      </c>
      <c r="H36" s="115"/>
      <c r="I36" s="115">
        <v>4</v>
      </c>
      <c r="J36" s="115">
        <v>77</v>
      </c>
      <c r="K36" s="121">
        <f>I36*100/J36</f>
        <v>5.1948051948051948</v>
      </c>
      <c r="L36" s="115"/>
    </row>
    <row r="37" spans="2:12">
      <c r="B37" s="39" t="s">
        <v>28</v>
      </c>
      <c r="C37" s="115"/>
      <c r="D37" s="115">
        <v>26</v>
      </c>
      <c r="E37" s="115"/>
      <c r="F37" s="115"/>
      <c r="G37" s="115">
        <v>38</v>
      </c>
      <c r="H37" s="115"/>
      <c r="I37" s="115"/>
      <c r="J37" s="115">
        <v>33</v>
      </c>
      <c r="K37" s="115"/>
      <c r="L37" s="115"/>
    </row>
    <row r="38" spans="2:12">
      <c r="B38" s="39" t="s">
        <v>32</v>
      </c>
      <c r="C38" s="115"/>
      <c r="D38" s="115">
        <v>24</v>
      </c>
      <c r="E38" s="115"/>
      <c r="F38" s="115"/>
      <c r="G38" s="115">
        <v>17</v>
      </c>
      <c r="H38" s="115"/>
      <c r="I38" s="115"/>
      <c r="J38" s="115">
        <v>23</v>
      </c>
      <c r="K38" s="115"/>
      <c r="L38" s="115"/>
    </row>
    <row r="39" spans="2:12">
      <c r="B39" s="39" t="s">
        <v>33</v>
      </c>
      <c r="C39" s="115"/>
      <c r="D39" s="115">
        <v>411</v>
      </c>
      <c r="E39" s="115"/>
      <c r="F39" s="115"/>
      <c r="G39" s="115">
        <v>376</v>
      </c>
      <c r="H39" s="115"/>
      <c r="I39" s="115"/>
      <c r="J39" s="115">
        <v>236</v>
      </c>
      <c r="K39" s="115"/>
      <c r="L39" s="115"/>
    </row>
    <row r="40" spans="2:12">
      <c r="B40" s="39" t="s">
        <v>34</v>
      </c>
      <c r="C40" s="115"/>
      <c r="D40" s="115">
        <v>66</v>
      </c>
      <c r="E40" s="115"/>
      <c r="F40" s="115"/>
      <c r="G40" s="115">
        <v>36</v>
      </c>
      <c r="H40" s="115"/>
      <c r="I40" s="115"/>
      <c r="J40" s="115">
        <v>0</v>
      </c>
      <c r="K40" s="115"/>
      <c r="L40" s="115"/>
    </row>
    <row r="41" spans="2:12">
      <c r="B41" s="39" t="s">
        <v>67</v>
      </c>
      <c r="C41" s="115"/>
      <c r="D41" s="115">
        <v>143</v>
      </c>
      <c r="E41" s="115"/>
      <c r="F41" s="115"/>
      <c r="G41" s="115">
        <v>124</v>
      </c>
      <c r="H41" s="115"/>
      <c r="I41" s="115"/>
      <c r="J41" s="115">
        <v>110</v>
      </c>
      <c r="K41" s="115"/>
      <c r="L41" s="115"/>
    </row>
    <row r="42" spans="2:12">
      <c r="B42" s="39" t="s">
        <v>38</v>
      </c>
      <c r="C42" s="115"/>
      <c r="D42" s="115">
        <v>129</v>
      </c>
      <c r="E42" s="115"/>
      <c r="F42" s="115"/>
      <c r="G42" s="115">
        <v>120</v>
      </c>
      <c r="H42" s="115"/>
      <c r="I42" s="115"/>
      <c r="J42" s="115">
        <v>146</v>
      </c>
      <c r="K42" s="115"/>
      <c r="L42" s="115"/>
    </row>
    <row r="43" spans="2:12">
      <c r="B43" s="39" t="s">
        <v>40</v>
      </c>
      <c r="C43" s="115"/>
      <c r="D43" s="115">
        <v>45</v>
      </c>
      <c r="E43" s="115"/>
      <c r="F43" s="115"/>
      <c r="G43" s="115">
        <v>31</v>
      </c>
      <c r="H43" s="115"/>
      <c r="I43" s="115"/>
      <c r="J43" s="115">
        <v>27</v>
      </c>
      <c r="K43" s="115"/>
      <c r="L43" s="115"/>
    </row>
    <row r="44" spans="2:12">
      <c r="B44" s="116"/>
      <c r="C44" s="116"/>
      <c r="D44" s="116"/>
      <c r="E44" s="116"/>
      <c r="F44" s="116"/>
      <c r="G44" s="116"/>
      <c r="H44" s="116"/>
      <c r="I44" s="116">
        <f>SUM(I34:I43)</f>
        <v>4</v>
      </c>
      <c r="J44" s="116"/>
      <c r="K44" s="116"/>
      <c r="L44" s="115"/>
    </row>
  </sheetData>
  <mergeCells count="9">
    <mergeCell ref="F32:H32"/>
    <mergeCell ref="I32:K32"/>
    <mergeCell ref="B2:B3"/>
    <mergeCell ref="C2:E2"/>
    <mergeCell ref="F2:H2"/>
    <mergeCell ref="I2:K2"/>
    <mergeCell ref="B17:B18"/>
    <mergeCell ref="C17:E17"/>
    <mergeCell ref="B32:B3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E609-900A-4E5C-BB16-3858CFF78A33}">
  <sheetPr>
    <pageSetUpPr fitToPage="1"/>
  </sheetPr>
  <dimension ref="A2:T32"/>
  <sheetViews>
    <sheetView tabSelected="1" workbookViewId="0">
      <selection activeCell="V30" sqref="V30"/>
    </sheetView>
  </sheetViews>
  <sheetFormatPr defaultRowHeight="15"/>
  <cols>
    <col min="1" max="1" width="28.140625" customWidth="1"/>
    <col min="5" max="5" width="10.5703125" customWidth="1"/>
    <col min="9" max="9" width="10.28515625" customWidth="1"/>
    <col min="13" max="13" width="10.28515625" customWidth="1"/>
    <col min="17" max="17" width="10.85546875" customWidth="1"/>
    <col min="19" max="19" width="11.5703125" customWidth="1"/>
    <col min="20" max="20" width="11.140625" customWidth="1"/>
  </cols>
  <sheetData>
    <row r="2" spans="1:20" ht="18">
      <c r="A2" s="136" t="s">
        <v>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34"/>
    </row>
    <row r="3" spans="1:20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34"/>
      <c r="S3" s="34"/>
      <c r="T3" s="34"/>
    </row>
    <row r="4" spans="1:20" ht="30">
      <c r="A4" s="127" t="s">
        <v>1</v>
      </c>
      <c r="B4" s="128" t="s">
        <v>2</v>
      </c>
      <c r="C4" s="128" t="s">
        <v>3</v>
      </c>
      <c r="D4" s="128" t="s">
        <v>4</v>
      </c>
      <c r="E4" s="129" t="s">
        <v>69</v>
      </c>
      <c r="F4" s="128" t="s">
        <v>6</v>
      </c>
      <c r="G4" s="128" t="s">
        <v>7</v>
      </c>
      <c r="H4" s="128" t="s">
        <v>8</v>
      </c>
      <c r="I4" s="129" t="s">
        <v>9</v>
      </c>
      <c r="J4" s="128" t="s">
        <v>10</v>
      </c>
      <c r="K4" s="128" t="s">
        <v>11</v>
      </c>
      <c r="L4" s="128" t="s">
        <v>12</v>
      </c>
      <c r="M4" s="129" t="s">
        <v>13</v>
      </c>
      <c r="N4" s="128" t="s">
        <v>14</v>
      </c>
      <c r="O4" s="128" t="s">
        <v>15</v>
      </c>
      <c r="P4" s="128" t="s">
        <v>16</v>
      </c>
      <c r="Q4" s="129" t="s">
        <v>17</v>
      </c>
      <c r="R4" s="130" t="s">
        <v>49</v>
      </c>
      <c r="S4" s="131" t="s">
        <v>19</v>
      </c>
      <c r="T4" s="126" t="s">
        <v>50</v>
      </c>
    </row>
    <row r="5" spans="1:20">
      <c r="A5" s="39" t="s">
        <v>20</v>
      </c>
      <c r="B5" s="40">
        <v>47</v>
      </c>
      <c r="C5" s="40">
        <v>57</v>
      </c>
      <c r="D5" s="40">
        <v>51</v>
      </c>
      <c r="E5" s="41">
        <v>155</v>
      </c>
      <c r="F5" s="40">
        <v>49</v>
      </c>
      <c r="G5" s="40">
        <v>50</v>
      </c>
      <c r="H5" s="40">
        <v>40</v>
      </c>
      <c r="I5" s="41">
        <v>139</v>
      </c>
      <c r="J5" s="40">
        <v>66</v>
      </c>
      <c r="K5" s="40">
        <v>65</v>
      </c>
      <c r="L5" s="40">
        <v>51</v>
      </c>
      <c r="M5" s="41">
        <v>182</v>
      </c>
      <c r="N5" s="40">
        <v>0</v>
      </c>
      <c r="O5" s="40">
        <v>22</v>
      </c>
      <c r="P5" s="40">
        <v>30</v>
      </c>
      <c r="Q5" s="41">
        <v>52</v>
      </c>
      <c r="R5" s="42">
        <v>528</v>
      </c>
      <c r="S5" s="43"/>
      <c r="T5" s="44"/>
    </row>
    <row r="6" spans="1:20">
      <c r="A6" s="45" t="s">
        <v>21</v>
      </c>
      <c r="B6" s="46">
        <v>132</v>
      </c>
      <c r="C6" s="46">
        <v>132</v>
      </c>
      <c r="D6" s="46">
        <v>129</v>
      </c>
      <c r="E6" s="41">
        <v>393</v>
      </c>
      <c r="F6" s="46">
        <v>129</v>
      </c>
      <c r="G6" s="46">
        <v>131</v>
      </c>
      <c r="H6" s="46">
        <v>124</v>
      </c>
      <c r="I6" s="41">
        <v>384</v>
      </c>
      <c r="J6" s="46">
        <v>131</v>
      </c>
      <c r="K6" s="46">
        <v>125</v>
      </c>
      <c r="L6" s="46">
        <v>129</v>
      </c>
      <c r="M6" s="41">
        <v>385</v>
      </c>
      <c r="N6" s="46">
        <v>0</v>
      </c>
      <c r="O6" s="46">
        <v>53</v>
      </c>
      <c r="P6" s="46">
        <v>56</v>
      </c>
      <c r="Q6" s="41">
        <v>109</v>
      </c>
      <c r="R6" s="42">
        <v>1271</v>
      </c>
      <c r="S6" s="43"/>
      <c r="T6" s="44"/>
    </row>
    <row r="7" spans="1:20">
      <c r="A7" s="45" t="s">
        <v>51</v>
      </c>
      <c r="B7" s="46">
        <v>130</v>
      </c>
      <c r="C7" s="46">
        <v>118</v>
      </c>
      <c r="D7" s="46">
        <v>122</v>
      </c>
      <c r="E7" s="41">
        <v>370</v>
      </c>
      <c r="F7" s="46">
        <v>126</v>
      </c>
      <c r="G7" s="46">
        <v>100</v>
      </c>
      <c r="H7" s="46">
        <v>135</v>
      </c>
      <c r="I7" s="41">
        <v>361</v>
      </c>
      <c r="J7" s="47">
        <v>137</v>
      </c>
      <c r="K7" s="46"/>
      <c r="L7" s="46"/>
      <c r="M7" s="41">
        <v>137</v>
      </c>
      <c r="N7" s="46"/>
      <c r="O7" s="46"/>
      <c r="P7" s="46"/>
      <c r="Q7" s="41">
        <v>0</v>
      </c>
      <c r="R7" s="42">
        <v>868</v>
      </c>
      <c r="S7" s="43"/>
      <c r="T7" s="44"/>
    </row>
    <row r="8" spans="1:20">
      <c r="A8" s="48" t="s">
        <v>25</v>
      </c>
      <c r="B8" s="46">
        <v>16</v>
      </c>
      <c r="C8" s="46">
        <v>17</v>
      </c>
      <c r="D8" s="46">
        <v>13</v>
      </c>
      <c r="E8" s="41">
        <v>46</v>
      </c>
      <c r="F8" s="46">
        <v>16</v>
      </c>
      <c r="G8" s="46">
        <v>11</v>
      </c>
      <c r="H8" s="46">
        <v>19</v>
      </c>
      <c r="I8" s="41">
        <v>46</v>
      </c>
      <c r="J8" s="46">
        <v>19</v>
      </c>
      <c r="K8" s="46">
        <v>19</v>
      </c>
      <c r="L8" s="46">
        <v>21</v>
      </c>
      <c r="M8" s="41">
        <v>59</v>
      </c>
      <c r="N8" s="46"/>
      <c r="O8" s="46"/>
      <c r="P8" s="46"/>
      <c r="Q8" s="41">
        <v>0</v>
      </c>
      <c r="R8" s="42">
        <v>151</v>
      </c>
      <c r="S8" s="43"/>
      <c r="T8" s="44"/>
    </row>
    <row r="9" spans="1:20">
      <c r="A9" s="39" t="s">
        <v>26</v>
      </c>
      <c r="B9" s="46">
        <v>22</v>
      </c>
      <c r="C9" s="46">
        <v>22</v>
      </c>
      <c r="D9" s="46">
        <v>18</v>
      </c>
      <c r="E9" s="41">
        <v>62</v>
      </c>
      <c r="F9" s="46">
        <v>22</v>
      </c>
      <c r="G9" s="46">
        <v>9</v>
      </c>
      <c r="H9" s="46">
        <v>25</v>
      </c>
      <c r="I9" s="41">
        <v>56</v>
      </c>
      <c r="J9" s="46">
        <v>9</v>
      </c>
      <c r="K9" s="46">
        <v>25</v>
      </c>
      <c r="L9" s="46">
        <v>24</v>
      </c>
      <c r="M9" s="41">
        <v>58</v>
      </c>
      <c r="N9" s="46">
        <v>14</v>
      </c>
      <c r="O9" s="46">
        <v>15</v>
      </c>
      <c r="P9" s="46">
        <v>14</v>
      </c>
      <c r="Q9" s="41">
        <v>43</v>
      </c>
      <c r="R9" s="42">
        <v>219</v>
      </c>
      <c r="S9" s="43"/>
      <c r="T9" s="44"/>
    </row>
    <row r="10" spans="1:20">
      <c r="A10" s="39" t="s">
        <v>27</v>
      </c>
      <c r="B10" s="46">
        <v>27</v>
      </c>
      <c r="C10" s="46">
        <v>18</v>
      </c>
      <c r="D10" s="46">
        <v>20</v>
      </c>
      <c r="E10" s="41">
        <v>65</v>
      </c>
      <c r="F10" s="46">
        <v>15</v>
      </c>
      <c r="G10" s="46">
        <v>19</v>
      </c>
      <c r="H10" s="46">
        <v>17</v>
      </c>
      <c r="I10" s="41">
        <v>51</v>
      </c>
      <c r="J10" s="46">
        <v>21</v>
      </c>
      <c r="K10" s="46">
        <v>30</v>
      </c>
      <c r="L10" s="46">
        <v>26</v>
      </c>
      <c r="M10" s="41">
        <v>77</v>
      </c>
      <c r="N10" s="46">
        <v>0</v>
      </c>
      <c r="O10" s="46">
        <v>6</v>
      </c>
      <c r="P10" s="46">
        <v>8</v>
      </c>
      <c r="Q10" s="41">
        <v>14</v>
      </c>
      <c r="R10" s="42">
        <v>207</v>
      </c>
      <c r="S10" s="49">
        <v>114</v>
      </c>
      <c r="T10" s="50">
        <f t="shared" ref="T10:T11" si="0">SUM(R10:S10)</f>
        <v>321</v>
      </c>
    </row>
    <row r="11" spans="1:20">
      <c r="A11" s="39" t="s">
        <v>28</v>
      </c>
      <c r="B11" s="46">
        <v>10</v>
      </c>
      <c r="C11" s="46">
        <v>9</v>
      </c>
      <c r="D11" s="46">
        <v>7</v>
      </c>
      <c r="E11" s="41">
        <v>26</v>
      </c>
      <c r="F11" s="46">
        <v>10</v>
      </c>
      <c r="G11" s="46">
        <v>13</v>
      </c>
      <c r="H11" s="46">
        <v>15</v>
      </c>
      <c r="I11" s="41">
        <v>38</v>
      </c>
      <c r="J11" s="46">
        <v>15</v>
      </c>
      <c r="K11" s="46">
        <v>6</v>
      </c>
      <c r="L11" s="46">
        <v>12</v>
      </c>
      <c r="M11" s="41">
        <v>33</v>
      </c>
      <c r="N11" s="46"/>
      <c r="O11" s="46"/>
      <c r="P11" s="46"/>
      <c r="Q11" s="41">
        <v>0</v>
      </c>
      <c r="R11" s="42">
        <v>97</v>
      </c>
      <c r="S11" s="49">
        <v>44</v>
      </c>
      <c r="T11" s="50">
        <f t="shared" si="0"/>
        <v>141</v>
      </c>
    </row>
    <row r="12" spans="1:20">
      <c r="A12" s="51" t="s">
        <v>29</v>
      </c>
      <c r="B12" s="52">
        <v>6</v>
      </c>
      <c r="C12" s="52">
        <v>2</v>
      </c>
      <c r="D12" s="52">
        <v>0</v>
      </c>
      <c r="E12" s="53">
        <v>8</v>
      </c>
      <c r="F12" s="52">
        <v>1</v>
      </c>
      <c r="G12" s="52">
        <v>3</v>
      </c>
      <c r="H12" s="52">
        <v>7</v>
      </c>
      <c r="I12" s="53">
        <v>11</v>
      </c>
      <c r="J12" s="52">
        <v>10</v>
      </c>
      <c r="K12" s="52">
        <v>3</v>
      </c>
      <c r="L12" s="52">
        <v>4</v>
      </c>
      <c r="M12" s="53">
        <v>17</v>
      </c>
      <c r="N12" s="54"/>
      <c r="O12" s="54"/>
      <c r="P12" s="54"/>
      <c r="Q12" s="53">
        <v>0</v>
      </c>
      <c r="R12" s="55">
        <v>36</v>
      </c>
      <c r="S12" s="56">
        <v>12</v>
      </c>
      <c r="T12" s="57"/>
    </row>
    <row r="13" spans="1:20">
      <c r="A13" s="51" t="s">
        <v>30</v>
      </c>
      <c r="B13" s="52">
        <v>3</v>
      </c>
      <c r="C13" s="52">
        <v>4</v>
      </c>
      <c r="D13" s="52">
        <v>5</v>
      </c>
      <c r="E13" s="53">
        <v>12</v>
      </c>
      <c r="F13" s="52">
        <v>9</v>
      </c>
      <c r="G13" s="52">
        <v>7</v>
      </c>
      <c r="H13" s="52">
        <v>7</v>
      </c>
      <c r="I13" s="53">
        <v>23</v>
      </c>
      <c r="J13" s="52">
        <v>5</v>
      </c>
      <c r="K13" s="52">
        <v>3</v>
      </c>
      <c r="L13" s="52">
        <v>8</v>
      </c>
      <c r="M13" s="53">
        <v>16</v>
      </c>
      <c r="N13" s="54"/>
      <c r="O13" s="54"/>
      <c r="P13" s="54"/>
      <c r="Q13" s="53">
        <v>0</v>
      </c>
      <c r="R13" s="55">
        <v>51</v>
      </c>
      <c r="S13" s="56">
        <v>16</v>
      </c>
      <c r="T13" s="57"/>
    </row>
    <row r="14" spans="1:20">
      <c r="A14" s="51" t="s">
        <v>31</v>
      </c>
      <c r="B14" s="52">
        <v>1</v>
      </c>
      <c r="C14" s="52">
        <v>3</v>
      </c>
      <c r="D14" s="52">
        <v>2</v>
      </c>
      <c r="E14" s="53">
        <v>6</v>
      </c>
      <c r="F14" s="52">
        <v>0</v>
      </c>
      <c r="G14" s="52">
        <v>3</v>
      </c>
      <c r="H14" s="52">
        <v>1</v>
      </c>
      <c r="I14" s="53">
        <v>4</v>
      </c>
      <c r="J14" s="52">
        <v>0</v>
      </c>
      <c r="K14" s="52">
        <v>0</v>
      </c>
      <c r="L14" s="52">
        <v>0</v>
      </c>
      <c r="M14" s="53">
        <v>0</v>
      </c>
      <c r="N14" s="54"/>
      <c r="O14" s="54"/>
      <c r="P14" s="54"/>
      <c r="Q14" s="53">
        <v>0</v>
      </c>
      <c r="R14" s="55">
        <v>10</v>
      </c>
      <c r="S14" s="56">
        <v>10</v>
      </c>
      <c r="T14" s="57"/>
    </row>
    <row r="15" spans="1:20">
      <c r="A15" s="39" t="s">
        <v>32</v>
      </c>
      <c r="B15" s="46">
        <v>11</v>
      </c>
      <c r="C15" s="46">
        <v>8</v>
      </c>
      <c r="D15" s="46">
        <v>5</v>
      </c>
      <c r="E15" s="41">
        <v>24</v>
      </c>
      <c r="F15" s="46">
        <v>4</v>
      </c>
      <c r="G15" s="46">
        <v>9</v>
      </c>
      <c r="H15" s="46">
        <v>4</v>
      </c>
      <c r="I15" s="41">
        <v>17</v>
      </c>
      <c r="J15" s="46">
        <v>10</v>
      </c>
      <c r="K15" s="46">
        <v>7</v>
      </c>
      <c r="L15" s="46">
        <v>6</v>
      </c>
      <c r="M15" s="41">
        <v>23</v>
      </c>
      <c r="N15" s="46"/>
      <c r="O15" s="46"/>
      <c r="P15" s="46"/>
      <c r="Q15" s="41">
        <v>0</v>
      </c>
      <c r="R15" s="42">
        <v>64</v>
      </c>
      <c r="S15" s="49">
        <v>45</v>
      </c>
      <c r="T15" s="59">
        <f>SUM(R15:S15)</f>
        <v>109</v>
      </c>
    </row>
    <row r="16" spans="1:20">
      <c r="A16" s="39" t="s">
        <v>33</v>
      </c>
      <c r="B16" s="46">
        <v>137</v>
      </c>
      <c r="C16" s="46">
        <v>142</v>
      </c>
      <c r="D16" s="46">
        <v>132</v>
      </c>
      <c r="E16" s="41">
        <v>411</v>
      </c>
      <c r="F16" s="46">
        <v>132</v>
      </c>
      <c r="G16" s="46">
        <v>131</v>
      </c>
      <c r="H16" s="46">
        <v>113</v>
      </c>
      <c r="I16" s="41">
        <v>376</v>
      </c>
      <c r="J16" s="46">
        <v>124</v>
      </c>
      <c r="K16" s="46">
        <v>107</v>
      </c>
      <c r="L16" s="46">
        <v>132</v>
      </c>
      <c r="M16" s="41">
        <v>363</v>
      </c>
      <c r="N16" s="46">
        <v>22</v>
      </c>
      <c r="O16" s="46">
        <v>28</v>
      </c>
      <c r="P16" s="46">
        <v>24</v>
      </c>
      <c r="Q16" s="41">
        <v>74</v>
      </c>
      <c r="R16" s="42">
        <v>1224</v>
      </c>
      <c r="S16" s="43"/>
      <c r="T16" s="44"/>
    </row>
    <row r="17" spans="1:20">
      <c r="A17" s="39" t="s">
        <v>34</v>
      </c>
      <c r="B17" s="46">
        <v>32</v>
      </c>
      <c r="C17" s="46">
        <v>15</v>
      </c>
      <c r="D17" s="46">
        <v>19</v>
      </c>
      <c r="E17" s="41">
        <v>66</v>
      </c>
      <c r="F17" s="46">
        <v>16</v>
      </c>
      <c r="G17" s="46">
        <v>12</v>
      </c>
      <c r="H17" s="46">
        <v>8</v>
      </c>
      <c r="I17" s="41">
        <v>36</v>
      </c>
      <c r="J17" s="46"/>
      <c r="K17" s="46"/>
      <c r="L17" s="46"/>
      <c r="M17" s="41">
        <v>0</v>
      </c>
      <c r="N17" s="46"/>
      <c r="O17" s="46"/>
      <c r="P17" s="46"/>
      <c r="Q17" s="41">
        <v>0</v>
      </c>
      <c r="R17" s="42">
        <v>102</v>
      </c>
      <c r="S17" s="49">
        <v>103</v>
      </c>
      <c r="T17" s="59">
        <f>SUM(R17:S17)</f>
        <v>205</v>
      </c>
    </row>
    <row r="18" spans="1:20">
      <c r="A18" s="125" t="s">
        <v>61</v>
      </c>
      <c r="B18" s="40">
        <v>45</v>
      </c>
      <c r="C18" s="40">
        <v>40</v>
      </c>
      <c r="D18" s="40">
        <v>58</v>
      </c>
      <c r="E18" s="41">
        <v>143</v>
      </c>
      <c r="F18" s="46">
        <v>56</v>
      </c>
      <c r="G18" s="46">
        <v>38</v>
      </c>
      <c r="H18" s="46">
        <v>30</v>
      </c>
      <c r="I18" s="41">
        <v>124</v>
      </c>
      <c r="J18" s="46">
        <v>35</v>
      </c>
      <c r="K18" s="46">
        <v>42</v>
      </c>
      <c r="L18" s="46">
        <v>33</v>
      </c>
      <c r="M18" s="41">
        <v>110</v>
      </c>
      <c r="N18" s="46">
        <v>14</v>
      </c>
      <c r="O18" s="46">
        <v>18</v>
      </c>
      <c r="P18" s="46">
        <v>4</v>
      </c>
      <c r="Q18" s="41">
        <v>36</v>
      </c>
      <c r="R18" s="42">
        <v>413</v>
      </c>
      <c r="S18" s="43"/>
      <c r="T18" s="44"/>
    </row>
    <row r="19" spans="1:20">
      <c r="A19" s="45" t="s">
        <v>36</v>
      </c>
      <c r="B19" s="46">
        <v>18</v>
      </c>
      <c r="C19" s="46">
        <v>20</v>
      </c>
      <c r="D19" s="46">
        <v>14</v>
      </c>
      <c r="E19" s="41">
        <v>52</v>
      </c>
      <c r="F19" s="46">
        <v>11</v>
      </c>
      <c r="G19" s="46">
        <v>12</v>
      </c>
      <c r="H19" s="46">
        <v>12</v>
      </c>
      <c r="I19" s="41">
        <v>35</v>
      </c>
      <c r="J19" s="46">
        <v>19</v>
      </c>
      <c r="K19" s="46">
        <v>15</v>
      </c>
      <c r="L19" s="46">
        <v>11</v>
      </c>
      <c r="M19" s="41">
        <v>45</v>
      </c>
      <c r="N19" s="46"/>
      <c r="O19" s="46"/>
      <c r="P19" s="46"/>
      <c r="Q19" s="41">
        <v>0</v>
      </c>
      <c r="R19" s="42">
        <v>132</v>
      </c>
      <c r="S19" s="43"/>
      <c r="T19" s="44"/>
    </row>
    <row r="20" spans="1:20">
      <c r="A20" s="51" t="s">
        <v>37</v>
      </c>
      <c r="B20" s="54">
        <v>6</v>
      </c>
      <c r="C20" s="54">
        <v>8</v>
      </c>
      <c r="D20" s="54">
        <v>0</v>
      </c>
      <c r="E20" s="53">
        <v>14</v>
      </c>
      <c r="F20" s="54">
        <v>4</v>
      </c>
      <c r="G20" s="54">
        <v>3</v>
      </c>
      <c r="H20" s="54">
        <v>3</v>
      </c>
      <c r="I20" s="53">
        <v>10</v>
      </c>
      <c r="J20" s="54">
        <v>7</v>
      </c>
      <c r="K20" s="54">
        <v>6</v>
      </c>
      <c r="L20" s="54">
        <v>2</v>
      </c>
      <c r="M20" s="53">
        <v>15</v>
      </c>
      <c r="N20" s="54"/>
      <c r="O20" s="54"/>
      <c r="P20" s="54"/>
      <c r="Q20" s="53"/>
      <c r="R20" s="55">
        <v>39</v>
      </c>
      <c r="S20" s="60"/>
      <c r="T20" s="57"/>
    </row>
    <row r="21" spans="1:20" ht="30">
      <c r="A21" s="124" t="s">
        <v>38</v>
      </c>
      <c r="B21" s="46">
        <v>53</v>
      </c>
      <c r="C21" s="46">
        <v>38</v>
      </c>
      <c r="D21" s="46">
        <v>38</v>
      </c>
      <c r="E21" s="41">
        <v>129</v>
      </c>
      <c r="F21" s="46">
        <v>41</v>
      </c>
      <c r="G21" s="46">
        <v>38</v>
      </c>
      <c r="H21" s="46">
        <v>41</v>
      </c>
      <c r="I21" s="41">
        <v>120</v>
      </c>
      <c r="J21" s="46">
        <v>53</v>
      </c>
      <c r="K21" s="46">
        <v>51</v>
      </c>
      <c r="L21" s="46">
        <v>42</v>
      </c>
      <c r="M21" s="41">
        <v>146</v>
      </c>
      <c r="N21" s="46">
        <v>44</v>
      </c>
      <c r="O21" s="46">
        <v>29</v>
      </c>
      <c r="P21" s="46">
        <v>21</v>
      </c>
      <c r="Q21" s="41">
        <v>94</v>
      </c>
      <c r="R21" s="42">
        <v>489</v>
      </c>
      <c r="S21" s="43"/>
      <c r="T21" s="44"/>
    </row>
    <row r="22" spans="1:20">
      <c r="A22" s="39" t="s">
        <v>39</v>
      </c>
      <c r="B22" s="46">
        <v>37</v>
      </c>
      <c r="C22" s="46">
        <v>44</v>
      </c>
      <c r="D22" s="46">
        <v>34</v>
      </c>
      <c r="E22" s="41">
        <v>115</v>
      </c>
      <c r="F22" s="46">
        <v>32</v>
      </c>
      <c r="G22" s="46">
        <v>38</v>
      </c>
      <c r="H22" s="46">
        <v>26</v>
      </c>
      <c r="I22" s="41">
        <v>96</v>
      </c>
      <c r="J22" s="46">
        <v>26</v>
      </c>
      <c r="K22" s="46">
        <v>43</v>
      </c>
      <c r="L22" s="46">
        <v>35</v>
      </c>
      <c r="M22" s="41">
        <v>104</v>
      </c>
      <c r="N22" s="46"/>
      <c r="O22" s="46"/>
      <c r="P22" s="46"/>
      <c r="Q22" s="41">
        <v>0</v>
      </c>
      <c r="R22" s="42">
        <v>315</v>
      </c>
      <c r="S22" s="49">
        <v>81</v>
      </c>
      <c r="T22" s="59">
        <f t="shared" ref="T22:T24" si="1">SUM(R22:S22)</f>
        <v>396</v>
      </c>
    </row>
    <row r="23" spans="1:20">
      <c r="A23" s="39" t="s">
        <v>40</v>
      </c>
      <c r="B23" s="46">
        <v>16</v>
      </c>
      <c r="C23" s="46">
        <v>15</v>
      </c>
      <c r="D23" s="46">
        <v>14</v>
      </c>
      <c r="E23" s="41">
        <v>45</v>
      </c>
      <c r="F23" s="46">
        <v>10</v>
      </c>
      <c r="G23" s="46">
        <v>11</v>
      </c>
      <c r="H23" s="46">
        <v>10</v>
      </c>
      <c r="I23" s="41">
        <v>31</v>
      </c>
      <c r="J23" s="46">
        <v>7</v>
      </c>
      <c r="K23" s="46">
        <v>10</v>
      </c>
      <c r="L23" s="46">
        <v>10</v>
      </c>
      <c r="M23" s="41">
        <v>27</v>
      </c>
      <c r="N23" s="46"/>
      <c r="O23" s="46"/>
      <c r="P23" s="46"/>
      <c r="Q23" s="41">
        <v>0</v>
      </c>
      <c r="R23" s="42">
        <v>103</v>
      </c>
      <c r="S23" s="49">
        <v>52</v>
      </c>
      <c r="T23" s="59">
        <f t="shared" si="1"/>
        <v>155</v>
      </c>
    </row>
    <row r="24" spans="1:20">
      <c r="A24" s="45" t="s">
        <v>42</v>
      </c>
      <c r="B24" s="46">
        <v>15</v>
      </c>
      <c r="C24" s="46">
        <v>11</v>
      </c>
      <c r="D24" s="46">
        <v>15</v>
      </c>
      <c r="E24" s="41">
        <v>41</v>
      </c>
      <c r="F24" s="46">
        <v>9</v>
      </c>
      <c r="G24" s="46">
        <v>15</v>
      </c>
      <c r="H24" s="46">
        <v>16</v>
      </c>
      <c r="I24" s="41">
        <v>40</v>
      </c>
      <c r="J24" s="46">
        <v>15</v>
      </c>
      <c r="K24" s="46">
        <v>9</v>
      </c>
      <c r="L24" s="46">
        <v>9</v>
      </c>
      <c r="M24" s="41">
        <v>33</v>
      </c>
      <c r="N24" s="46"/>
      <c r="O24" s="46"/>
      <c r="P24" s="46"/>
      <c r="Q24" s="41">
        <v>0</v>
      </c>
      <c r="R24" s="42">
        <v>114</v>
      </c>
      <c r="S24" s="49">
        <v>62</v>
      </c>
      <c r="T24" s="59">
        <f t="shared" si="1"/>
        <v>176</v>
      </c>
    </row>
    <row r="25" spans="1:20">
      <c r="A25" s="45" t="s">
        <v>23</v>
      </c>
      <c r="B25" s="46">
        <v>0</v>
      </c>
      <c r="C25" s="46">
        <v>0</v>
      </c>
      <c r="D25" s="46">
        <v>0</v>
      </c>
      <c r="E25" s="41">
        <v>0</v>
      </c>
      <c r="F25" s="46">
        <v>0</v>
      </c>
      <c r="G25" s="46">
        <v>0</v>
      </c>
      <c r="H25" s="46">
        <v>0</v>
      </c>
      <c r="I25" s="41">
        <v>0</v>
      </c>
      <c r="J25" s="46">
        <v>0</v>
      </c>
      <c r="K25" s="46">
        <v>149</v>
      </c>
      <c r="L25" s="46">
        <v>115</v>
      </c>
      <c r="M25" s="41">
        <v>264</v>
      </c>
      <c r="N25" s="46">
        <v>206</v>
      </c>
      <c r="O25" s="46">
        <v>69</v>
      </c>
      <c r="P25" s="46">
        <v>32</v>
      </c>
      <c r="Q25" s="41">
        <v>307</v>
      </c>
      <c r="R25" s="61">
        <v>571</v>
      </c>
      <c r="S25" s="62"/>
      <c r="T25" s="44"/>
    </row>
    <row r="26" spans="1:20">
      <c r="A26" s="45" t="s">
        <v>43</v>
      </c>
      <c r="B26" s="46">
        <v>2</v>
      </c>
      <c r="C26" s="46">
        <v>4</v>
      </c>
      <c r="D26" s="46">
        <v>2</v>
      </c>
      <c r="E26" s="41">
        <v>8</v>
      </c>
      <c r="F26" s="46">
        <v>7</v>
      </c>
      <c r="G26" s="46">
        <v>6</v>
      </c>
      <c r="H26" s="46">
        <v>9</v>
      </c>
      <c r="I26" s="41">
        <v>22</v>
      </c>
      <c r="J26" s="46">
        <v>6</v>
      </c>
      <c r="K26" s="46">
        <v>6</v>
      </c>
      <c r="L26" s="46">
        <v>9</v>
      </c>
      <c r="M26" s="41">
        <v>21</v>
      </c>
      <c r="N26" s="46"/>
      <c r="O26" s="46"/>
      <c r="P26" s="46"/>
      <c r="Q26" s="41">
        <v>0</v>
      </c>
      <c r="R26" s="63">
        <v>51</v>
      </c>
      <c r="S26" s="43"/>
      <c r="T26" s="44"/>
    </row>
    <row r="27" spans="1:20">
      <c r="A27" s="64" t="s">
        <v>52</v>
      </c>
      <c r="B27" s="65">
        <f t="shared" ref="B27:Q27" si="2">B5+B6+B7+B8+B9+B10+B11+B15+B16+B17+B18+B19+B21+B22+B23+B24+B25+B26</f>
        <v>750</v>
      </c>
      <c r="C27" s="65">
        <f t="shared" si="2"/>
        <v>710</v>
      </c>
      <c r="D27" s="65">
        <f t="shared" si="2"/>
        <v>691</v>
      </c>
      <c r="E27" s="65">
        <f t="shared" si="2"/>
        <v>2151</v>
      </c>
      <c r="F27" s="65">
        <f t="shared" si="2"/>
        <v>685</v>
      </c>
      <c r="G27" s="65">
        <f t="shared" si="2"/>
        <v>643</v>
      </c>
      <c r="H27" s="65">
        <f t="shared" si="2"/>
        <v>644</v>
      </c>
      <c r="I27" s="65">
        <f t="shared" si="2"/>
        <v>1972</v>
      </c>
      <c r="J27" s="65">
        <f t="shared" si="2"/>
        <v>693</v>
      </c>
      <c r="K27" s="65">
        <f t="shared" si="2"/>
        <v>709</v>
      </c>
      <c r="L27" s="65">
        <f t="shared" si="2"/>
        <v>665</v>
      </c>
      <c r="M27" s="65">
        <f t="shared" si="2"/>
        <v>2067</v>
      </c>
      <c r="N27" s="65">
        <f t="shared" si="2"/>
        <v>300</v>
      </c>
      <c r="O27" s="65">
        <f t="shared" si="2"/>
        <v>240</v>
      </c>
      <c r="P27" s="65">
        <f t="shared" si="2"/>
        <v>189</v>
      </c>
      <c r="Q27" s="65">
        <f t="shared" si="2"/>
        <v>729</v>
      </c>
      <c r="R27" s="66">
        <v>6919</v>
      </c>
      <c r="S27" s="67">
        <f>S10+S11+S15+S17+S22+S23+S24</f>
        <v>501</v>
      </c>
      <c r="T27" s="44"/>
    </row>
    <row r="28" spans="1:20">
      <c r="A28" s="34"/>
      <c r="B28" s="34"/>
      <c r="C28" s="34"/>
      <c r="D28" s="34"/>
      <c r="E28" s="34">
        <v>2151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>
      <c r="A29" s="68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>
      <c r="A31" s="69" t="s">
        <v>46</v>
      </c>
      <c r="B31" s="70">
        <v>16</v>
      </c>
      <c r="C31" s="70">
        <v>9</v>
      </c>
      <c r="D31" s="70">
        <v>15</v>
      </c>
      <c r="E31" s="71">
        <v>40</v>
      </c>
      <c r="F31" s="70">
        <v>9</v>
      </c>
      <c r="G31" s="70">
        <v>7</v>
      </c>
      <c r="H31" s="70">
        <v>6</v>
      </c>
      <c r="I31" s="71">
        <v>22</v>
      </c>
      <c r="J31" s="72"/>
      <c r="K31" s="72"/>
      <c r="L31" s="72"/>
      <c r="M31" s="73">
        <v>0</v>
      </c>
      <c r="N31" s="72"/>
      <c r="O31" s="72"/>
      <c r="P31" s="72"/>
      <c r="Q31" s="73">
        <v>0</v>
      </c>
      <c r="R31" s="70">
        <v>62</v>
      </c>
      <c r="S31" s="70">
        <v>54</v>
      </c>
      <c r="T31" s="34"/>
    </row>
    <row r="32" spans="1:20">
      <c r="A32" s="39" t="s">
        <v>47</v>
      </c>
      <c r="B32" s="74">
        <v>6</v>
      </c>
      <c r="C32" s="74">
        <v>6</v>
      </c>
      <c r="D32" s="74">
        <v>11</v>
      </c>
      <c r="E32" s="75">
        <v>23</v>
      </c>
      <c r="F32" s="74">
        <v>1</v>
      </c>
      <c r="G32" s="76"/>
      <c r="H32" s="76"/>
      <c r="I32" s="75">
        <v>1</v>
      </c>
      <c r="J32" s="76"/>
      <c r="K32" s="76"/>
      <c r="L32" s="76"/>
      <c r="M32" s="77">
        <v>0</v>
      </c>
      <c r="N32" s="76"/>
      <c r="O32" s="76"/>
      <c r="P32" s="76"/>
      <c r="Q32" s="77">
        <v>0</v>
      </c>
      <c r="R32" s="74">
        <v>24</v>
      </c>
      <c r="S32" s="74">
        <v>32</v>
      </c>
      <c r="T32" s="34"/>
    </row>
  </sheetData>
  <mergeCells count="2">
    <mergeCell ref="A2:S2"/>
    <mergeCell ref="A3:Q3"/>
  </mergeCells>
  <pageMargins left="0.42" right="0.34" top="0.75" bottom="0.75" header="0.3" footer="0.3"/>
  <pageSetup scale="61" orientation="landscape" r:id="rId1"/>
  <ignoredErrors>
    <ignoredError sqref="T10:T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2021</vt:lpstr>
      <vt:lpstr>2022</vt:lpstr>
      <vt:lpstr>2022_pa_programm</vt:lpstr>
      <vt:lpstr>Lapa4</vt:lpstr>
      <vt:lpstr>2022_2023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Grunte</dc:creator>
  <cp:lastModifiedBy>Sandra Grunte</cp:lastModifiedBy>
  <cp:lastPrinted>2022-10-14T06:13:42Z</cp:lastPrinted>
  <dcterms:created xsi:type="dcterms:W3CDTF">2021-09-07T11:52:21Z</dcterms:created>
  <dcterms:modified xsi:type="dcterms:W3CDTF">2022-10-14T12:14:07Z</dcterms:modified>
</cp:coreProperties>
</file>