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06" activeTab="0"/>
  </bookViews>
  <sheets>
    <sheet name="Aizņ_atmaksa" sheetId="1" r:id="rId1"/>
  </sheets>
  <definedNames>
    <definedName name="_xlnm.Print_Area" localSheetId="0">'Aizņ_atmaksa'!$B:$J</definedName>
    <definedName name="_xlnm.Print_Titles" localSheetId="0">'Aizņ_atmaksa'!$5:$8</definedName>
    <definedName name="Excel_BuiltIn_Print_Titles_1">'Aizņ_atmaksa'!$5:$8</definedName>
  </definedNames>
  <calcPr fullCalcOnLoad="1"/>
</workbook>
</file>

<file path=xl/sharedStrings.xml><?xml version="1.0" encoding="utf-8"?>
<sst xmlns="http://schemas.openxmlformats.org/spreadsheetml/2006/main" count="640" uniqueCount="253">
  <si>
    <t>x</t>
  </si>
  <si>
    <t>Aizdevējs</t>
  </si>
  <si>
    <t>Mērķis</t>
  </si>
  <si>
    <t>Parakstīšanas datums</t>
  </si>
  <si>
    <t>Atmaksas termiņš</t>
  </si>
  <si>
    <t>% likme</t>
  </si>
  <si>
    <t>Valūtas apzīmē- jums</t>
  </si>
  <si>
    <t>Aizņēmuma līguma
summa</t>
  </si>
  <si>
    <t>Valsts kase</t>
  </si>
  <si>
    <t>mainīga</t>
  </si>
  <si>
    <t>EUR</t>
  </si>
  <si>
    <t>20.09.2034</t>
  </si>
  <si>
    <t>20.04.2029</t>
  </si>
  <si>
    <t>20.03.2028</t>
  </si>
  <si>
    <t>20.06.2035</t>
  </si>
  <si>
    <t>KOPĀ:</t>
  </si>
  <si>
    <t>20.11.2037</t>
  </si>
  <si>
    <t>Ķeipenes dzelzceļa stacijas ēkas atjaunošana(LAD)  P-120/2018</t>
  </si>
  <si>
    <t>06.04.2018</t>
  </si>
  <si>
    <t xml:space="preserve"> Novērst plūdu un krasta erozijas risku apdraudējumu Ogres pilsētas teritorijā, veicot vecā aizsargdambja pārbūvi un jauna aizsargmola būvniecību pie Ogres ietekas Daugavā īstenošanai  P-121/2018</t>
  </si>
  <si>
    <t>20.03.2038</t>
  </si>
  <si>
    <t>Pašvaldības autonomo funkciju veikšanai nepieciešamo automašīnu iegādei                   P-153/2018</t>
  </si>
  <si>
    <t>27.04.2018</t>
  </si>
  <si>
    <t>20.04.2025</t>
  </si>
  <si>
    <t>Teātra telpu izbūve Ogres kultūras centrā  P-294/2018</t>
  </si>
  <si>
    <t>26.06.2018</t>
  </si>
  <si>
    <t>20.06.2038</t>
  </si>
  <si>
    <t>02.07.2018</t>
  </si>
  <si>
    <t xml:space="preserve"> Daugavpils šosejas (A6) atjaunošana           P-453/2018</t>
  </si>
  <si>
    <t>06.08.2018</t>
  </si>
  <si>
    <t>20.07.2038</t>
  </si>
  <si>
    <t xml:space="preserve"> Jāņa Čakstes prospekta rekonstrukcija                P-467/2018</t>
  </si>
  <si>
    <t>13.08.2018</t>
  </si>
  <si>
    <t>20.08.2038</t>
  </si>
  <si>
    <t>Rūpnieku ielas pārbūve  P-738/2018</t>
  </si>
  <si>
    <t>19.12.2018</t>
  </si>
  <si>
    <t>20.12.2038</t>
  </si>
  <si>
    <t>PP-3/2019 Pārjaunojuma līgums</t>
  </si>
  <si>
    <t>22.02.2019</t>
  </si>
  <si>
    <t>ERAF projekta Ēkas Upes prospektā 16, Ogrē  siltināšana un rekonstrukcija, pielāgojot Ogres novada Sociālā dienesta un tā struktūrvienību vajadzībām realizācijai  P-313/2018</t>
  </si>
  <si>
    <t>03.09.2019</t>
  </si>
  <si>
    <t>20.08.2039</t>
  </si>
  <si>
    <t>25.09.2019</t>
  </si>
  <si>
    <t>20.09.2039</t>
  </si>
  <si>
    <t>25.11.2019</t>
  </si>
  <si>
    <t>20.11.2029</t>
  </si>
  <si>
    <t>Degradētās teritorijas Pārogres industriālajā parkā revitalizācija              P-210/2019</t>
  </si>
  <si>
    <t>Kultūras mantojuma saglabāšana un attīstība Daugavas ceļā   P-196/2019</t>
  </si>
  <si>
    <t>Viedo tehnoloģiju ieviešana Ogres pilsētas apgaismojuma sistēmā P-90/2020</t>
  </si>
  <si>
    <t>01.04.2020</t>
  </si>
  <si>
    <t>20.03.2040</t>
  </si>
  <si>
    <t>8.1.2.SAM "Uzlabot vispārējās izglītības iestāžu mācību vidi Ogres novadā" P-158/2020</t>
  </si>
  <si>
    <t>30.06.2020</t>
  </si>
  <si>
    <t>20.06.2040</t>
  </si>
  <si>
    <t>06.07.2020</t>
  </si>
  <si>
    <t>16.09.2020</t>
  </si>
  <si>
    <t>20.08.2040</t>
  </si>
  <si>
    <t>02.10.2020</t>
  </si>
  <si>
    <t>20.09.2040</t>
  </si>
  <si>
    <t>29.10.2020</t>
  </si>
  <si>
    <t>22.10.2040</t>
  </si>
  <si>
    <t>11.12.2020</t>
  </si>
  <si>
    <t>20.11.2040</t>
  </si>
  <si>
    <t>15.12.2020</t>
  </si>
  <si>
    <t>18.12.2020</t>
  </si>
  <si>
    <t>22.12.2025</t>
  </si>
  <si>
    <t>fiksēta</t>
  </si>
  <si>
    <t>Pielikums Nr.4</t>
  </si>
  <si>
    <t>31.05.2018</t>
  </si>
  <si>
    <t>20.05.2038</t>
  </si>
  <si>
    <t>13.05.2019</t>
  </si>
  <si>
    <t>20.12.2043</t>
  </si>
  <si>
    <t>01.10.2018</t>
  </si>
  <si>
    <t>20.09.2038</t>
  </si>
  <si>
    <t>20.03.2047</t>
  </si>
  <si>
    <t>20.04.2024</t>
  </si>
  <si>
    <t>27.05.2019</t>
  </si>
  <si>
    <t>21.10.2030</t>
  </si>
  <si>
    <t>22.10.2035</t>
  </si>
  <si>
    <t>Nr. p.k.</t>
  </si>
  <si>
    <t>05.06.2018</t>
  </si>
  <si>
    <t>20.05.2025</t>
  </si>
  <si>
    <t>19.06.2018</t>
  </si>
  <si>
    <t>30.08.2018</t>
  </si>
  <si>
    <t>20.08.2033</t>
  </si>
  <si>
    <t>05.10.2018</t>
  </si>
  <si>
    <t>05.05.2020</t>
  </si>
  <si>
    <t>20.04.2030</t>
  </si>
  <si>
    <t>20.12.2027</t>
  </si>
  <si>
    <t>20.04.2009</t>
  </si>
  <si>
    <t>20.04.2034</t>
  </si>
  <si>
    <t>20.12.2034</t>
  </si>
  <si>
    <t>31.07.2018</t>
  </si>
  <si>
    <t>23.04.2019</t>
  </si>
  <si>
    <t>20.04.2039</t>
  </si>
  <si>
    <t>22.05.2019</t>
  </si>
  <si>
    <t>24.05.2019</t>
  </si>
  <si>
    <t>07.05.2020</t>
  </si>
  <si>
    <t>20.04.2050</t>
  </si>
  <si>
    <t>03.08.2020</t>
  </si>
  <si>
    <t>20.07.2040</t>
  </si>
  <si>
    <t>04.12.2020.</t>
  </si>
  <si>
    <t>14.12.2020.</t>
  </si>
  <si>
    <t>29.04.2021</t>
  </si>
  <si>
    <t>23.04.2041</t>
  </si>
  <si>
    <t>02.06.2021</t>
  </si>
  <si>
    <t>20.05.2041</t>
  </si>
  <si>
    <t>Siltumnīcefekta gāzu emisiju samazināšana izbūvējot Ogres Centrālo bibliotēkas ēku P-174/2020</t>
  </si>
  <si>
    <t>Kohēzijas fonda projekta "Ūdenssaimniecības attīstība Austrumlatvijas upju baseinos" P-26/2009</t>
  </si>
  <si>
    <t>ELFLA projekta (Nr.17-04-AL02-A019.2201-000006) "Minku parka"1.kārtas būvniecība " (būvdarbu) īstenošanai; P-219-2018</t>
  </si>
  <si>
    <t>ELFLA projekta (Nr.18-04-A00702-000064) "Grants ceļa "Dālderi-Kalnakumpēni" pārbūve" īstenošanai; P-298-2018</t>
  </si>
  <si>
    <t>SIA "Ikšķiles māja" pamatkapitāla palielināšanai KF projekta (Nr.5.3.1.0/17/I/027)  "Ikšķiles ūdenssaimniecības attīstības II kārta" īstenošanai; P-734/2018</t>
  </si>
  <si>
    <t>Pašvaldības autonomo funkciju veikšanai nepieciešamā transporta iegāde, A2/1/18/327; P-268/2018</t>
  </si>
  <si>
    <t>Investīciju projektu īstenošanai (saistību pāratjaunojums), A2/1/18/347; PP-4/2018</t>
  </si>
  <si>
    <t>Vietējās produkcijas realizācijas vietu izveide un labiekārtošana Ķeguma novadā, A2/1/18/600; P-493/2018</t>
  </si>
  <si>
    <t>Ķeguma novada pašvaldības asfalta seguma ielu un laukumu atjaunošana, A2/1/18/687; P-552/2018</t>
  </si>
  <si>
    <t>Projekta "Edgara Kauliņa Lielvārdes vidusskolas sporta laukuma pārbūve" īstenošanai; A2/1/18/373; P-305/2018</t>
  </si>
  <si>
    <t>ERAF projekta (Nr.3.3.1.0/17/I/042) “Uzņēmējdarbības attīstībai nepieciešamās publiskās infrastruktūras izveide Lielvārdes novada Lēdmanes pagastā” īstenošanai; A2/1/18/506; P-412/2018</t>
  </si>
  <si>
    <t>ELFLA projekta (Nr.18-04-AL02-A019.2103-000001) "Tirdzniecības vietas izveide Tīnūžos" īstenošanai; P-91/2019</t>
  </si>
  <si>
    <t>Suntažu tirgus laukuma izveide P-273/2019</t>
  </si>
  <si>
    <t>ERAF projekta (Nr.4.2.2.0/17/I/089) “Energoefektivitātes paaugstināšana Jumpravas pagasta pārvaldes ēkā” īstenošanai; A2/1/19/106; P-55/2019</t>
  </si>
  <si>
    <t>EKII projekta (Nr. EKII-3/10) “Energoefektivitāti veicinošu viedo pilsētvides tehnoloģiju ieviešana Lielvārdes publisko teritoriju apgaismojuma infrastruktūrā” īstenošanai; A2/1/19/175; P-88/2019</t>
  </si>
  <si>
    <t>Pašvaldības autonomo funkciju veikšanai nepieciešamā transporta iegādei; A2/1/19/184; P-89/2019</t>
  </si>
  <si>
    <t>Birzgales ielas, Ogrē pārbūve P-314/2020</t>
  </si>
  <si>
    <t>Kadiķu ielas Ogrē pārbūve P-315/2020</t>
  </si>
  <si>
    <t>Gājēju ceļa izbūve Jaunogres prospekta posmā no Baldones ielas līdz Raiņa prospektam, Ogrē P-316/2020</t>
  </si>
  <si>
    <t>Egļu ielas Ogrē pārbūve P-317/2020</t>
  </si>
  <si>
    <t>Projekts "Uzņēmējdarbības attīstība Ogres stacijas rajonā, pārbūvējot uzņēmējiem svarīgu ielas posmu un laukumu Ogrē'' P-351/2020</t>
  </si>
  <si>
    <t>Aizsargmola būvniecība pie Ogres ietekas Daugavā ar mērķi novērst plūdu un krasta erozijas risku apdraudējumu Ogres pilsētā P-428/2020</t>
  </si>
  <si>
    <t>Parka ielas pārbūve 1. kārta P-429/2020</t>
  </si>
  <si>
    <t>Gājēju un veloceliņa izbūve gar autoceļa V996 "Ogre – Viskāļi - Koknese" brauktuves malu posmā no Ogres līdz Ogresgalam P-472/2020</t>
  </si>
  <si>
    <t>Blaumaņa ielas Ogrē pārbūve P-490/2020</t>
  </si>
  <si>
    <t>Rožu ielas Ogrē pārbūve P-491/2020</t>
  </si>
  <si>
    <t>Projekts “Jaunu pašvaldības pakalpojumu sniegšanas veidu attīstība” P-507/2020</t>
  </si>
  <si>
    <t>Lauku grants ceļu pārbūve uzņēmējdarbības attīstībai Ķeguma novadā īstenošanai, A2/1/20/176; P-128/2020</t>
  </si>
  <si>
    <t>Ogres ielas rekonstrukcijas Ķegumā īstenošanai, A2/1/20/636; P-301/2020</t>
  </si>
  <si>
    <t>10.09.2020</t>
  </si>
  <si>
    <t>SIA "Lielvārdes Remte" pamatkapitāla palielināšanai KF projekta  "Ūdenssaimniecības pakalpojumu attīstība  Lielvārdē 3.kārta" īstenošanai; A2/1/20/182; P-129/2020</t>
  </si>
  <si>
    <t>Projekta"Jumpravas pagasta doktorāta ēkas energoefektivitātes paaugstināšana" īstenošanai; A2/1/20/489; P-193/2020</t>
  </si>
  <si>
    <t>Projekta "Autostāvvietas izbūve un Slimnīcas ielas pārbūve pie Lielvārdes novada VPII "Pūt Vējiņi", Slimnīcas ielā, Lielvārdē", īstenošanai; A2/1/20/490; P-192/2020</t>
  </si>
  <si>
    <t>Projekta "Riekstu ielas izbūve" īstenošanai; A2/1/20/854; P-465/2020</t>
  </si>
  <si>
    <t>Projekta “Raiņa ielas posma (no Slimnīcas ielas līdz Gaismas ielai) un stāvlaukuma Raiņa ielā 5 atjaunošana” īstenošanai; A2/1/20/886; P-494/2020</t>
  </si>
  <si>
    <t>Pārjaunojuma līgums PP-9/2021</t>
  </si>
  <si>
    <t>30.03.2021</t>
  </si>
  <si>
    <t>Prioritārā investīciju projekta "Iekārtā (gājēju) tilta pār Ogres upi teritorijā starp J.Čakstes pr. un Ogres ielu Ogrē būvniecība'' īstenošanai P-99/2021</t>
  </si>
  <si>
    <t>22.04.2041</t>
  </si>
  <si>
    <t>Autostāvlaukuma izbūve Mālkalnes prospektā 43, Ogre, Ogres novads P-94/2021</t>
  </si>
  <si>
    <t>Ogres centrālās bibliotēkas tehnoloģiskās sistēmas ieviešana P-97/2021</t>
  </si>
  <si>
    <t>20.04.2026</t>
  </si>
  <si>
    <t>Dārza ielas līdz autoceļam A6 , Ogrē atjaunošana P-96/2021</t>
  </si>
  <si>
    <t>Poruka ielas Ogrē pārbūve P-95/2021</t>
  </si>
  <si>
    <t>Miera ielas, Ogrē pārbūve P-167/2021</t>
  </si>
  <si>
    <t>01.06.221</t>
  </si>
  <si>
    <t>Lielvārdes ielas, OGRĒ virsmas atjaunošana P168/2021</t>
  </si>
  <si>
    <t>01.06.2021</t>
  </si>
  <si>
    <t>Čakstes/Strēlnieku prospekta Ogrē līdz Dārza ielai atjaunošana P-169/2021</t>
  </si>
  <si>
    <t>“Pašvaldības transporta infrastruktūras attīstība (Ausekļa ielas asfaltbetona seguma izbūve)” īstenošanai; P-179/2021</t>
  </si>
  <si>
    <t>20.05.2031</t>
  </si>
  <si>
    <t xml:space="preserve"> “Pašvaldības transporta infrastruktūras attīstība (Lupīnu ielas asfaltbetona seguma izbūve)” īstenošanai; P-180/2021</t>
  </si>
  <si>
    <t>Projekta "Pašvaldības transporta infrastruktūras attīstība (Kārklu ielas, Atteku ielas, Neļķu ielas divkārtu virsmas apstrāde)"īstenošanai; P-238/2021</t>
  </si>
  <si>
    <t>22.06.2021</t>
  </si>
  <si>
    <t>20.06.2031</t>
  </si>
  <si>
    <t>Čakstes prospekta no Mazās Ķentes ielas līdz Skalbju ielai Ogrē atjaunošana P-267/2021</t>
  </si>
  <si>
    <t>07.07.2021</t>
  </si>
  <si>
    <t>20.06.2041</t>
  </si>
  <si>
    <t>Stirnu ielas virsmas Ogrē atjaunošana P-268/2021</t>
  </si>
  <si>
    <t>Investīciju projekts Autoceļa A1 posma no P32 līdz iebrauktuvei uz Madlienas vidusskolu pārbūve P-269/2021</t>
  </si>
  <si>
    <t>Ceriņu ielas asfaltbetona seguma virskārtas atjaunošana posmā no Parkaielas līdz Meža pr. Ogrē P-270/2021</t>
  </si>
  <si>
    <t>Vides piejamības nodrošināšana Ogres valsts ģimnāzijā Meža pr.14, Ogrē P-377/2021</t>
  </si>
  <si>
    <t>27.08.2021</t>
  </si>
  <si>
    <t>20.08.2031</t>
  </si>
  <si>
    <t>Bumbieru ielas, Ogresgalā pārbūve P-378/2021</t>
  </si>
  <si>
    <t>Investīciju projektu īstenošanai (saistību pārjaunojums) Lielvārde PP-35/2021</t>
  </si>
  <si>
    <t>30.09.2021</t>
  </si>
  <si>
    <t>Investīciju projektu īstenošanai (saistību pārjaunojums) Ķegums PP-36/2021</t>
  </si>
  <si>
    <t>Investīciju projektu īstenošanai (saistību pārjaunojums) Ikšķiles PP-37/2021</t>
  </si>
  <si>
    <t>Pašvaldības ēkas fasādes un kabinetu atjaunošana Ziedu iela 3, Ķeipenē P-460/2021</t>
  </si>
  <si>
    <t>06.10.2021</t>
  </si>
  <si>
    <t>22.09.2031</t>
  </si>
  <si>
    <t>“Ogres pašvaldības ēkas Skolas ielā 12, Ogrē energoefektivitātes paaugstināšana izmantojot atjaunojamos energoresursus” P-459/2021</t>
  </si>
  <si>
    <t>20.09.2041</t>
  </si>
  <si>
    <t>Madlienas ielas seguma atjaunošana un lietus ūdens kanalizācijas sistēmas izveide Ogrē. P-555/2021</t>
  </si>
  <si>
    <t>02.12.2021</t>
  </si>
  <si>
    <t>20.11.2041</t>
  </si>
  <si>
    <t>Bezdelīgu ielas seguma atjaunošana un lietus ūdens kanalizācijas sistēmas izveide Ogrē. P-554/2021</t>
  </si>
  <si>
    <t>Lauberes ielas seguma atjaunošana un lietus ūdens kanalizācijas sistēmas izveide Ogrē. P-553/2021</t>
  </si>
  <si>
    <t>Projekta "Lielvārdes pilsētas Lāčplēša laukuma pārbūves īstenošanai (prioritārais projekts); A2/1/21/167; P-79/2021</t>
  </si>
  <si>
    <t>Projekta “Raiņa ielas posma (no Gaismas ielas līdz Edgara Kauliņa alejai) virsmas seguma un gājēju ietves atjaunošana un Austriņu ceļa virsmas seguma atjaunošana” īstenošanai; A2/1/21/264; P-184/2021</t>
  </si>
  <si>
    <t>Projekts "Jaunu Pašvaldības pakalpojumu sniegšanas veidu attīstība 2," realizācijai; P-563/2021</t>
  </si>
  <si>
    <t>07.12.2021</t>
  </si>
  <si>
    <t>20.11.2026</t>
  </si>
  <si>
    <t>Ceļa pārbūve "Dubkalnu ezera meži" P-590/2021</t>
  </si>
  <si>
    <t>Ceļu un to kompleksa investīciju projekta "Centra laukuma, satiksmes organizācijai pilsētas centrā, I un II kārtas būvniecība"īstenošanai; P-550/2018</t>
  </si>
  <si>
    <t>Projekta "Tīnūžu sākumskolas auto stāvlaukuma un teritorijas labiekārtošana" īstenošanai; P-92/2019</t>
  </si>
  <si>
    <t>Projekta “Pašvaldības transporta infrastruktūras attīstība (Melioratoru ielas, Sūniņu ielas un Daugavas prospekta gājēju ietves pārbūve)” īstenošanai; P-430/2020</t>
  </si>
  <si>
    <t>Projekta “Pašvaldības transporta infrastruktūras attīstība (Papeļu ielas un Ziedu ielas atjaunošana un Neļķu ielas pārbūve)” īstenošanai; P-431/2020</t>
  </si>
  <si>
    <t>Projekta "Tīnūžu pirmsskolas izglītības iestādes telpu grupu vienkāršotā atjaunošana un bērnu rotaļu laukuma ierīkošana" īstenošanai; P-299/2018</t>
  </si>
  <si>
    <t>23.12.2021</t>
  </si>
  <si>
    <t>20.12.2041</t>
  </si>
  <si>
    <t>Projekts 8120 Uzlabot vispārējās izglītības iestāžu mācību vidi Ogres novadā A2/1/22/14, P-6/2022</t>
  </si>
  <si>
    <t>02.02.2022</t>
  </si>
  <si>
    <t>20.01.2042</t>
  </si>
  <si>
    <t>Projekts 9311 Pakalpojumu infrastr.attīstība DI plānu īstenošanai Ogres novadā A2/1/22/94, P-47/2022</t>
  </si>
  <si>
    <t>11.05.2022</t>
  </si>
  <si>
    <t>21.04.2042</t>
  </si>
  <si>
    <t>Projekts Priedaines ielas, Ikšķilē pārbūve A2/1/22/217, P-128/2022</t>
  </si>
  <si>
    <t>13.07.2022</t>
  </si>
  <si>
    <t>20.06.2042</t>
  </si>
  <si>
    <t>Projekts 8120 Uzlabot vispārējās izglītības iestāžu mācību vidi Ogres novadā A2/1/22/254, P-173/2022</t>
  </si>
  <si>
    <t>08.08.2022</t>
  </si>
  <si>
    <t>21.07.2042</t>
  </si>
  <si>
    <t>Projekts Saules prospekta Ogrē pārbūve 12/1/22/309, P-214/2022</t>
  </si>
  <si>
    <t>16.08.2022</t>
  </si>
  <si>
    <t>Projekts Lielvārdes pilsētas Uzvaras ielas seguma atjaunošana A2/1/22/308, P-215/2022</t>
  </si>
  <si>
    <t>Projekts Lielvārdes pilsētas Meža ielas seguma atjaunošana A2/1/22/307, P-216/2022</t>
  </si>
  <si>
    <t>Projekts Lielvārdes pilsētasStacijas ielas seguma atjaunošana A2/1/22/306, P-217/2022</t>
  </si>
  <si>
    <t>Projekts Lielvārdes pilsētas Rembates ielas seguma atjaunošana A2/1/22/305, P-218/2022</t>
  </si>
  <si>
    <t>Projekts Lielvārdes pilsētas Andreja Pumpuras ielas seguma atjaunošana A2/1/22/304, P-219/2022</t>
  </si>
  <si>
    <t>Prioritārais  projekts Būvdarbu veikšana objektam Estrāde, Jumprava, Jumpravas pagasts A2/1/22/420, P-292/2022</t>
  </si>
  <si>
    <t>07.10.2022</t>
  </si>
  <si>
    <t>22.09.2042</t>
  </si>
  <si>
    <t>Prioritārais  projekts Būvdarbu veikšana objektam Estrāde, Jumprava, Jumpravas pagasts A2/1/22/419, P-293/2022</t>
  </si>
  <si>
    <t>Projekts Ceļa Dubkalnu ezera meži pārbūve A2/1/22/456, P-307/2022</t>
  </si>
  <si>
    <t>19.10.2022</t>
  </si>
  <si>
    <t>Projekts Pašvaldības meliorācijas sistēmu pārbūve Ogresgala pagastā Ciemupes ciema A2/1/22/457, P-306/2022</t>
  </si>
  <si>
    <t>22.09.2043</t>
  </si>
  <si>
    <t>Projekta Ogres valstpilsētas Strēlnieku prospekta seguma pārbūve A2/1/22/476, P-326/2022</t>
  </si>
  <si>
    <t>03.11.2022</t>
  </si>
  <si>
    <t>20.10.2042</t>
  </si>
  <si>
    <t>Projekts Jaunas pirmskolas izglītības iestādes būvniecība Lielvārdeē A2/1/22/568, P-381/2022</t>
  </si>
  <si>
    <t>16.12.2022</t>
  </si>
  <si>
    <t>20.11.2042</t>
  </si>
  <si>
    <t>projekta Kaibalas skolas pārbūve par PII A2/1/22/569, P-380/2022</t>
  </si>
  <si>
    <t>Prioritārais  projekts Būvdarbu veikšana objektam Estrāde, Jumprava, Jumpravas pagasts A2/1/22/580, P-382/2022</t>
  </si>
  <si>
    <t>22.12.2022</t>
  </si>
  <si>
    <t>22.12.2042</t>
  </si>
  <si>
    <t>Budžeta nodaļas vadītāja</t>
  </si>
  <si>
    <t>S.Velberga</t>
  </si>
  <si>
    <r>
      <t xml:space="preserve">Ogres novada pašvaldības aizņēmumu atmaksa 2024. gadā  </t>
    </r>
    <r>
      <rPr>
        <i/>
        <sz val="18"/>
        <rFont val="Times New Roman"/>
        <family val="1"/>
      </rPr>
      <t>(euro)</t>
    </r>
  </si>
  <si>
    <t>Saistību atlikums uz 01.01.2024.</t>
  </si>
  <si>
    <t>Aizņēmuma atmaksa 2024.gadā</t>
  </si>
  <si>
    <t>03.11.2020</t>
  </si>
  <si>
    <t>A2/1/23/17; P-6/2023 ERAF projekta (Nr.9.3.1.1/19/I/017) “Pakalpojumu infrastruktūras attīstība deinstitucionalizācijas plānu īstenošanai Ogres novadā” īstenošanai.</t>
  </si>
  <si>
    <t>10.02.2023</t>
  </si>
  <si>
    <t>20.01.2043</t>
  </si>
  <si>
    <t>KF projekta (Nr.5.3.1.0/17/I/008) "Ūdenssaimniecības pakalpojumu attīstība Lielvārdē 3.kārta" īstenošanai A2/1/23/409; P-320/2023</t>
  </si>
  <si>
    <t>26.09.2023</t>
  </si>
  <si>
    <t>20.09.2033</t>
  </si>
  <si>
    <t>Prioritārā investīciju projekta "Neatkarības laukuma un tā pieguļošās teritorijas, Ogrē pārbūve" investīciju īstenošanai. A2/1/23/487; P398/2023</t>
  </si>
  <si>
    <t>21.12.2023</t>
  </si>
  <si>
    <t>21.11.2043</t>
  </si>
  <si>
    <t>14.02.2024. Saistošajiem noteikumiem Nr.3/2024</t>
  </si>
  <si>
    <t>Ogres novada pašvaldības domes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</si>
</sst>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#,##0.0"/>
    <numFmt numFmtId="189" formatCode="0.0"/>
    <numFmt numFmtId="190" formatCode="0.000"/>
    <numFmt numFmtId="191" formatCode="#,##0.000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  <numFmt numFmtId="196" formatCode="_(* #,##0_);_(* \(#,##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24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1" applyNumberFormat="0" applyAlignment="0" applyProtection="0"/>
    <xf numFmtId="0" fontId="3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44" borderId="2" applyNumberFormat="0" applyAlignment="0" applyProtection="0"/>
    <xf numFmtId="0" fontId="5" fillId="45" borderId="3" applyNumberFormat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6" borderId="1" applyNumberFormat="0" applyAlignment="0" applyProtection="0"/>
    <xf numFmtId="0" fontId="11" fillId="9" borderId="2" applyNumberFormat="0" applyAlignment="0" applyProtection="0"/>
    <xf numFmtId="0" fontId="36" fillId="0" borderId="0" applyNumberFormat="0" applyFill="0" applyBorder="0" applyAlignment="0" applyProtection="0"/>
    <xf numFmtId="0" fontId="37" fillId="43" borderId="7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47" borderId="0" applyNumberFormat="0" applyBorder="0" applyAlignment="0" applyProtection="0"/>
    <xf numFmtId="0" fontId="12" fillId="0" borderId="9" applyNumberFormat="0" applyFill="0" applyAlignment="0" applyProtection="0"/>
    <xf numFmtId="0" fontId="40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50" borderId="10" applyNumberFormat="0" applyAlignment="0" applyProtection="0"/>
    <xf numFmtId="0" fontId="14" fillId="44" borderId="11" applyNumberFormat="0" applyAlignment="0" applyProtection="0"/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3" fillId="51" borderId="12" applyNumberFormat="0" applyAlignment="0" applyProtection="0"/>
    <xf numFmtId="0" fontId="0" fillId="52" borderId="13" applyNumberFormat="0" applyFont="0" applyAlignment="0" applyProtection="0"/>
    <xf numFmtId="9" fontId="0" fillId="0" borderId="0" applyFill="0" applyBorder="0" applyAlignment="0" applyProtection="0"/>
    <xf numFmtId="0" fontId="44" fillId="0" borderId="14" applyNumberFormat="0" applyFill="0" applyAlignment="0" applyProtection="0"/>
    <xf numFmtId="0" fontId="45" fillId="5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7" fontId="18" fillId="44" borderId="0" applyBorder="0" applyProtection="0">
      <alignment/>
    </xf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right" vertical="center"/>
    </xf>
    <xf numFmtId="49" fontId="23" fillId="0" borderId="20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right" vertical="center"/>
    </xf>
    <xf numFmtId="49" fontId="23" fillId="54" borderId="20" xfId="0" applyNumberFormat="1" applyFont="1" applyFill="1" applyBorder="1" applyAlignment="1">
      <alignment horizontal="center" vertical="center"/>
    </xf>
    <xf numFmtId="49" fontId="23" fillId="54" borderId="22" xfId="0" applyNumberFormat="1" applyFont="1" applyFill="1" applyBorder="1" applyAlignment="1">
      <alignment horizontal="center" vertical="center"/>
    </xf>
    <xf numFmtId="49" fontId="23" fillId="54" borderId="23" xfId="0" applyNumberFormat="1" applyFont="1" applyFill="1" applyBorder="1" applyAlignment="1">
      <alignment horizontal="center" vertical="center"/>
    </xf>
    <xf numFmtId="3" fontId="23" fillId="0" borderId="23" xfId="0" applyNumberFormat="1" applyFont="1" applyFill="1" applyBorder="1" applyAlignment="1">
      <alignment horizontal="right" vertical="center"/>
    </xf>
    <xf numFmtId="3" fontId="23" fillId="54" borderId="23" xfId="0" applyNumberFormat="1" applyFont="1" applyFill="1" applyBorder="1" applyAlignment="1">
      <alignment horizontal="right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0" fontId="20" fillId="54" borderId="0" xfId="0" applyFont="1" applyFill="1" applyAlignment="1">
      <alignment/>
    </xf>
    <xf numFmtId="0" fontId="21" fillId="0" borderId="24" xfId="0" applyFont="1" applyFill="1" applyBorder="1" applyAlignment="1">
      <alignment horizontal="center" vertical="center"/>
    </xf>
    <xf numFmtId="49" fontId="23" fillId="54" borderId="25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54" borderId="26" xfId="0" applyFont="1" applyFill="1" applyBorder="1" applyAlignment="1">
      <alignment horizontal="center" vertical="center"/>
    </xf>
    <xf numFmtId="49" fontId="23" fillId="0" borderId="19" xfId="143" applyNumberFormat="1" applyFont="1" applyFill="1" applyBorder="1" applyAlignment="1" applyProtection="1">
      <alignment horizontal="center" vertical="center" wrapText="1"/>
      <protection locked="0"/>
    </xf>
    <xf numFmtId="196" fontId="23" fillId="0" borderId="19" xfId="105" applyNumberFormat="1" applyFont="1" applyFill="1" applyBorder="1" applyAlignment="1" applyProtection="1">
      <alignment horizontal="center" vertical="center" wrapText="1"/>
      <protection locked="0"/>
    </xf>
    <xf numFmtId="49" fontId="23" fillId="0" borderId="23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right" vertical="center"/>
    </xf>
    <xf numFmtId="196" fontId="23" fillId="0" borderId="23" xfId="105" applyNumberFormat="1" applyFont="1" applyFill="1" applyBorder="1" applyAlignment="1">
      <alignment horizontal="right" vertical="center"/>
    </xf>
    <xf numFmtId="4" fontId="23" fillId="0" borderId="23" xfId="0" applyNumberFormat="1" applyFont="1" applyFill="1" applyBorder="1" applyAlignment="1">
      <alignment horizontal="right" vertical="center"/>
    </xf>
    <xf numFmtId="49" fontId="23" fillId="0" borderId="27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3" fontId="24" fillId="54" borderId="19" xfId="0" applyNumberFormat="1" applyFont="1" applyFill="1" applyBorder="1" applyAlignment="1">
      <alignment horizontal="right" vertical="center"/>
    </xf>
    <xf numFmtId="4" fontId="24" fillId="54" borderId="19" xfId="0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/>
    </xf>
    <xf numFmtId="49" fontId="23" fillId="54" borderId="19" xfId="143" applyNumberFormat="1" applyFont="1" applyFill="1" applyBorder="1" applyAlignment="1" applyProtection="1">
      <alignment horizontal="center" vertical="center" wrapText="1"/>
      <protection locked="0"/>
    </xf>
    <xf numFmtId="49" fontId="23" fillId="54" borderId="19" xfId="0" applyNumberFormat="1" applyFont="1" applyFill="1" applyBorder="1" applyAlignment="1">
      <alignment horizontal="center" vertical="center"/>
    </xf>
    <xf numFmtId="3" fontId="23" fillId="54" borderId="19" xfId="0" applyNumberFormat="1" applyFont="1" applyFill="1" applyBorder="1" applyAlignment="1">
      <alignment horizontal="right" vertical="center"/>
    </xf>
    <xf numFmtId="196" fontId="23" fillId="54" borderId="19" xfId="105" applyNumberFormat="1" applyFont="1" applyFill="1" applyBorder="1" applyAlignment="1" applyProtection="1">
      <alignment horizontal="center" vertical="center" wrapText="1"/>
      <protection locked="0"/>
    </xf>
    <xf numFmtId="49" fontId="23" fillId="54" borderId="21" xfId="0" applyNumberFormat="1" applyFont="1" applyFill="1" applyBorder="1" applyAlignment="1">
      <alignment horizontal="center" vertical="center"/>
    </xf>
    <xf numFmtId="3" fontId="23" fillId="54" borderId="21" xfId="0" applyNumberFormat="1" applyFont="1" applyFill="1" applyBorder="1" applyAlignment="1">
      <alignment horizontal="right" vertical="center"/>
    </xf>
    <xf numFmtId="3" fontId="24" fillId="54" borderId="21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3" fontId="23" fillId="0" borderId="19" xfId="143" applyNumberFormat="1" applyFont="1" applyFill="1" applyBorder="1" applyAlignment="1" applyProtection="1">
      <alignment vertical="center"/>
      <protection locked="0"/>
    </xf>
    <xf numFmtId="3" fontId="23" fillId="0" borderId="19" xfId="0" applyNumberFormat="1" applyFont="1" applyFill="1" applyBorder="1" applyAlignment="1">
      <alignment vertical="center"/>
    </xf>
    <xf numFmtId="3" fontId="23" fillId="54" borderId="19" xfId="143" applyNumberFormat="1" applyFont="1" applyFill="1" applyBorder="1" applyAlignment="1" applyProtection="1">
      <alignment vertical="center"/>
      <protection locked="0"/>
    </xf>
    <xf numFmtId="3" fontId="23" fillId="0" borderId="23" xfId="0" applyNumberFormat="1" applyFont="1" applyFill="1" applyBorder="1" applyAlignment="1">
      <alignment vertical="center"/>
    </xf>
    <xf numFmtId="3" fontId="23" fillId="54" borderId="23" xfId="0" applyNumberFormat="1" applyFont="1" applyFill="1" applyBorder="1" applyAlignment="1">
      <alignment vertical="center"/>
    </xf>
    <xf numFmtId="3" fontId="23" fillId="0" borderId="23" xfId="0" applyNumberFormat="1" applyFont="1" applyFill="1" applyBorder="1" applyAlignment="1">
      <alignment vertical="center" wrapText="1"/>
    </xf>
    <xf numFmtId="3" fontId="23" fillId="0" borderId="23" xfId="105" applyNumberFormat="1" applyFont="1" applyFill="1" applyBorder="1" applyAlignment="1">
      <alignment vertical="center"/>
    </xf>
    <xf numFmtId="3" fontId="23" fillId="0" borderId="21" xfId="0" applyNumberFormat="1" applyFont="1" applyFill="1" applyBorder="1" applyAlignment="1">
      <alignment vertical="center"/>
    </xf>
    <xf numFmtId="3" fontId="23" fillId="54" borderId="21" xfId="0" applyNumberFormat="1" applyFont="1" applyFill="1" applyBorder="1" applyAlignment="1">
      <alignment vertical="center"/>
    </xf>
    <xf numFmtId="3" fontId="24" fillId="54" borderId="19" xfId="0" applyNumberFormat="1" applyFont="1" applyFill="1" applyBorder="1" applyAlignment="1">
      <alignment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3" fillId="54" borderId="30" xfId="0" applyNumberFormat="1" applyFont="1" applyFill="1" applyBorder="1" applyAlignment="1">
      <alignment horizontal="center" vertical="center"/>
    </xf>
    <xf numFmtId="3" fontId="24" fillId="54" borderId="31" xfId="0" applyNumberFormat="1" applyFont="1" applyFill="1" applyBorder="1" applyAlignment="1">
      <alignment horizontal="right" vertical="center"/>
    </xf>
    <xf numFmtId="3" fontId="23" fillId="0" borderId="32" xfId="0" applyNumberFormat="1" applyFont="1" applyFill="1" applyBorder="1" applyAlignment="1">
      <alignment vertical="center"/>
    </xf>
    <xf numFmtId="49" fontId="23" fillId="54" borderId="33" xfId="0" applyNumberFormat="1" applyFont="1" applyFill="1" applyBorder="1" applyAlignment="1">
      <alignment horizontal="center" vertical="center"/>
    </xf>
    <xf numFmtId="49" fontId="23" fillId="0" borderId="34" xfId="143" applyNumberFormat="1" applyFont="1" applyFill="1" applyBorder="1" applyAlignment="1" applyProtection="1">
      <alignment horizontal="left" vertical="center" wrapText="1"/>
      <protection locked="0"/>
    </xf>
    <xf numFmtId="0" fontId="23" fillId="54" borderId="35" xfId="143" applyFont="1" applyFill="1" applyBorder="1" applyAlignment="1" applyProtection="1">
      <alignment horizontal="left" vertical="center" wrapText="1"/>
      <protection locked="0"/>
    </xf>
    <xf numFmtId="0" fontId="23" fillId="0" borderId="35" xfId="143" applyFont="1" applyFill="1" applyBorder="1" applyAlignment="1" applyProtection="1">
      <alignment horizontal="left" vertical="center" wrapText="1"/>
      <protection locked="0"/>
    </xf>
    <xf numFmtId="49" fontId="23" fillId="0" borderId="34" xfId="0" applyNumberFormat="1" applyFont="1" applyFill="1" applyBorder="1" applyAlignment="1">
      <alignment horizontal="left" vertical="center" wrapText="1"/>
    </xf>
    <xf numFmtId="49" fontId="23" fillId="54" borderId="34" xfId="143" applyNumberFormat="1" applyFont="1" applyFill="1" applyBorder="1" applyAlignment="1" applyProtection="1">
      <alignment horizontal="left" vertical="center" wrapText="1"/>
      <protection locked="0"/>
    </xf>
    <xf numFmtId="49" fontId="23" fillId="54" borderId="34" xfId="0" applyNumberFormat="1" applyFont="1" applyFill="1" applyBorder="1" applyAlignment="1">
      <alignment horizontal="left" vertical="center" wrapText="1"/>
    </xf>
    <xf numFmtId="0" fontId="23" fillId="0" borderId="30" xfId="143" applyFont="1" applyFill="1" applyBorder="1" applyAlignment="1" applyProtection="1">
      <alignment horizontal="left" vertical="center" wrapText="1"/>
      <protection locked="0"/>
    </xf>
    <xf numFmtId="0" fontId="23" fillId="0" borderId="36" xfId="143" applyFont="1" applyFill="1" applyBorder="1" applyAlignment="1" applyProtection="1">
      <alignment horizontal="left" vertical="center" wrapText="1"/>
      <protection locked="0"/>
    </xf>
    <xf numFmtId="0" fontId="23" fillId="54" borderId="30" xfId="143" applyFont="1" applyFill="1" applyBorder="1" applyAlignment="1" applyProtection="1">
      <alignment horizontal="left" vertical="center" wrapText="1"/>
      <protection locked="0"/>
    </xf>
    <xf numFmtId="0" fontId="23" fillId="0" borderId="27" xfId="143" applyFont="1" applyFill="1" applyBorder="1" applyAlignment="1" applyProtection="1">
      <alignment horizontal="left" vertical="center" wrapText="1"/>
      <protection locked="0"/>
    </xf>
    <xf numFmtId="0" fontId="23" fillId="0" borderId="0" xfId="143" applyFont="1" applyFill="1" applyBorder="1" applyAlignment="1" applyProtection="1">
      <alignment horizontal="left" vertical="center" wrapText="1"/>
      <protection locked="0"/>
    </xf>
    <xf numFmtId="49" fontId="23" fillId="54" borderId="37" xfId="143" applyNumberFormat="1" applyFont="1" applyFill="1" applyBorder="1" applyAlignment="1" applyProtection="1">
      <alignment horizontal="left" vertical="center" wrapText="1"/>
      <protection locked="0"/>
    </xf>
    <xf numFmtId="49" fontId="23" fillId="0" borderId="37" xfId="0" applyNumberFormat="1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49" fontId="23" fillId="54" borderId="21" xfId="0" applyNumberFormat="1" applyFont="1" applyFill="1" applyBorder="1" applyAlignment="1">
      <alignment horizontal="left" vertical="center" wrapText="1"/>
    </xf>
    <xf numFmtId="0" fontId="23" fillId="54" borderId="21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left" vertical="center" wrapText="1"/>
    </xf>
    <xf numFmtId="0" fontId="23" fillId="0" borderId="21" xfId="0" applyNumberFormat="1" applyFont="1" applyBorder="1" applyAlignment="1">
      <alignment/>
    </xf>
    <xf numFmtId="0" fontId="23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2" fillId="54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0" fillId="0" borderId="0" xfId="144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20" fillId="0" borderId="43" xfId="0" applyFont="1" applyBorder="1" applyAlignment="1">
      <alignment horizontal="right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</cellXfs>
  <cellStyles count="152">
    <cellStyle name="Normal" xfId="0"/>
    <cellStyle name="1. izcēlums" xfId="15"/>
    <cellStyle name="2. izcēlums" xfId="16"/>
    <cellStyle name="20% - Accent1 2 2" xfId="17"/>
    <cellStyle name="20% - Accent1 2 2 2" xfId="18"/>
    <cellStyle name="20% - Accent1 2 2 3" xfId="19"/>
    <cellStyle name="20% - Accent2 2 2" xfId="20"/>
    <cellStyle name="20% - Accent2 2 2 2" xfId="21"/>
    <cellStyle name="20% - Accent2 2 2 3" xfId="22"/>
    <cellStyle name="20% - Accent3 2 2" xfId="23"/>
    <cellStyle name="20% - Accent3 2 2 2" xfId="24"/>
    <cellStyle name="20% - Accent3 2 2 3" xfId="25"/>
    <cellStyle name="20% - Accent4 2 2" xfId="26"/>
    <cellStyle name="20% - Accent4 2 2 2" xfId="27"/>
    <cellStyle name="20% - Accent4 2 2 3" xfId="28"/>
    <cellStyle name="20% - Accent5 2 2" xfId="29"/>
    <cellStyle name="20% - Accent5 2 2 2" xfId="30"/>
    <cellStyle name="20% - Accent5 2 2 3" xfId="31"/>
    <cellStyle name="20% - Accent6 2 2" xfId="32"/>
    <cellStyle name="20% - Accent6 2 2 2" xfId="33"/>
    <cellStyle name="20% - Accent6 2 2 3" xfId="34"/>
    <cellStyle name="20% no 1. izcēluma" xfId="35"/>
    <cellStyle name="20% no 2. izcēluma" xfId="36"/>
    <cellStyle name="20% no 3. izcēluma" xfId="37"/>
    <cellStyle name="20% no 4. izcēluma" xfId="38"/>
    <cellStyle name="20% no 5. izcēluma" xfId="39"/>
    <cellStyle name="20% no 6. izcēluma" xfId="40"/>
    <cellStyle name="3. izcēlums " xfId="41"/>
    <cellStyle name="4. izcēlums" xfId="42"/>
    <cellStyle name="40% - Accent1 2 2" xfId="43"/>
    <cellStyle name="40% - Accent1 2 2 2" xfId="44"/>
    <cellStyle name="40% - Accent1 2 2 3" xfId="45"/>
    <cellStyle name="40% - Accent2 2 2" xfId="46"/>
    <cellStyle name="40% - Accent2 2 2 2" xfId="47"/>
    <cellStyle name="40% - Accent2 2 2 3" xfId="48"/>
    <cellStyle name="40% - Accent3 2 2" xfId="49"/>
    <cellStyle name="40% - Accent3 2 2 2" xfId="50"/>
    <cellStyle name="40% - Accent3 2 2 3" xfId="51"/>
    <cellStyle name="40% - Accent4 2 2" xfId="52"/>
    <cellStyle name="40% - Accent4 2 2 2" xfId="53"/>
    <cellStyle name="40% - Accent4 2 2 3" xfId="54"/>
    <cellStyle name="40% - Accent5 2 2" xfId="55"/>
    <cellStyle name="40% - Accent5 2 2 2" xfId="56"/>
    <cellStyle name="40% - Accent5 2 2 3" xfId="57"/>
    <cellStyle name="40% - Accent6 2 2" xfId="58"/>
    <cellStyle name="40% - Accent6 2 2 2" xfId="59"/>
    <cellStyle name="40% - Accent6 2 2 3" xfId="60"/>
    <cellStyle name="40% no 1. izcēluma" xfId="61"/>
    <cellStyle name="40% no 2. izcēluma" xfId="62"/>
    <cellStyle name="40% no 3. izcēluma" xfId="63"/>
    <cellStyle name="40% no 4. izcēluma" xfId="64"/>
    <cellStyle name="40% no 5. izcēluma" xfId="65"/>
    <cellStyle name="40% no 6. izcēluma" xfId="66"/>
    <cellStyle name="5. izcēlums" xfId="67"/>
    <cellStyle name="6. izcēlums" xfId="68"/>
    <cellStyle name="60% - Accent1 2 2" xfId="69"/>
    <cellStyle name="60% - Accent2 2 2" xfId="70"/>
    <cellStyle name="60% - Accent3 2 2" xfId="71"/>
    <cellStyle name="60% - Accent4 2 2" xfId="72"/>
    <cellStyle name="60% - Accent5 2 2" xfId="73"/>
    <cellStyle name="60% - Accent6 2 2" xfId="74"/>
    <cellStyle name="60% no 1. izcēluma" xfId="75"/>
    <cellStyle name="60% no 2. izcēluma" xfId="76"/>
    <cellStyle name="60% no 3. izcēluma" xfId="77"/>
    <cellStyle name="60% no 4. izcēluma" xfId="78"/>
    <cellStyle name="60% no 5. izcēluma" xfId="79"/>
    <cellStyle name="60% no 6. izcēluma" xfId="80"/>
    <cellStyle name="Accent1 2 2" xfId="81"/>
    <cellStyle name="Accent2 2 2" xfId="82"/>
    <cellStyle name="Accent3 2 2" xfId="83"/>
    <cellStyle name="Accent4 2 2" xfId="84"/>
    <cellStyle name="Accent5 2 2" xfId="85"/>
    <cellStyle name="Accent6 2 2" xfId="86"/>
    <cellStyle name="Aprēķināšana" xfId="87"/>
    <cellStyle name="Bad 2 2" xfId="88"/>
    <cellStyle name="Brīdinājuma teksts" xfId="89"/>
    <cellStyle name="Calculation 2 2" xfId="90"/>
    <cellStyle name="Check Cell 2 2" xfId="91"/>
    <cellStyle name="Currency 2" xfId="92"/>
    <cellStyle name="Currency 2 2" xfId="93"/>
    <cellStyle name="Explanatory Text 2 2" xfId="94"/>
    <cellStyle name="Good 2 2" xfId="95"/>
    <cellStyle name="Heading 1 2 2" xfId="96"/>
    <cellStyle name="Heading 2 2 2" xfId="97"/>
    <cellStyle name="Heading 3 2 2" xfId="98"/>
    <cellStyle name="Heading 4 2 2" xfId="99"/>
    <cellStyle name="Hyperlink" xfId="100"/>
    <cellStyle name="Ievade" xfId="101"/>
    <cellStyle name="Input 2 2" xfId="102"/>
    <cellStyle name="Followed Hyperlink" xfId="103"/>
    <cellStyle name="Izvade" xfId="104"/>
    <cellStyle name="Comma" xfId="105"/>
    <cellStyle name="Comma [0]" xfId="106"/>
    <cellStyle name="Kopsumma" xfId="107"/>
    <cellStyle name="Labs" xfId="108"/>
    <cellStyle name="Linked Cell 2 2" xfId="109"/>
    <cellStyle name="Neitrāls" xfId="110"/>
    <cellStyle name="Neutral 2 2" xfId="111"/>
    <cellStyle name="Normal 10" xfId="112"/>
    <cellStyle name="Normal 10 2" xfId="113"/>
    <cellStyle name="Normal 11" xfId="114"/>
    <cellStyle name="Normal 11 2" xfId="115"/>
    <cellStyle name="Normal 12" xfId="116"/>
    <cellStyle name="Normal 12 2" xfId="117"/>
    <cellStyle name="Normal 13" xfId="118"/>
    <cellStyle name="Normal 13 2" xfId="119"/>
    <cellStyle name="Normal 14" xfId="120"/>
    <cellStyle name="Normal 14 2" xfId="121"/>
    <cellStyle name="Normal 15" xfId="122"/>
    <cellStyle name="Normal 15 2" xfId="123"/>
    <cellStyle name="Normal 16" xfId="124"/>
    <cellStyle name="Normal 16 2" xfId="125"/>
    <cellStyle name="Normal 18" xfId="126"/>
    <cellStyle name="Normal 2" xfId="127"/>
    <cellStyle name="Normal 2 2" xfId="128"/>
    <cellStyle name="Normal 20" xfId="129"/>
    <cellStyle name="Normal 20 2" xfId="130"/>
    <cellStyle name="Normal 21" xfId="131"/>
    <cellStyle name="Normal 21 2" xfId="132"/>
    <cellStyle name="Normal 3 2" xfId="133"/>
    <cellStyle name="Normal 4" xfId="134"/>
    <cellStyle name="Normal 4 2" xfId="135"/>
    <cellStyle name="Normal 4_7-4" xfId="136"/>
    <cellStyle name="Normal 5" xfId="137"/>
    <cellStyle name="Normal 5 2" xfId="138"/>
    <cellStyle name="Normal 8" xfId="139"/>
    <cellStyle name="Normal 8 2" xfId="140"/>
    <cellStyle name="Normal 9" xfId="141"/>
    <cellStyle name="Normal 9 2" xfId="142"/>
    <cellStyle name="Normal_Pamatformas" xfId="143"/>
    <cellStyle name="Normal_Specbudz.kopsavilkums 2006.g un korekc." xfId="144"/>
    <cellStyle name="Nosaukums" xfId="145"/>
    <cellStyle name="Note 2 2" xfId="146"/>
    <cellStyle name="Output 2 2" xfId="147"/>
    <cellStyle name="Parastais_FMLikp01_p05_221205_pap_afp_makp" xfId="148"/>
    <cellStyle name="Paskaidrojošs teksts" xfId="149"/>
    <cellStyle name="Pārbaudes šūna" xfId="150"/>
    <cellStyle name="Piezīme" xfId="151"/>
    <cellStyle name="Percent" xfId="152"/>
    <cellStyle name="Saistīta šūna" xfId="153"/>
    <cellStyle name="Slikts" xfId="154"/>
    <cellStyle name="Style 1" xfId="155"/>
    <cellStyle name="Title 2 2" xfId="156"/>
    <cellStyle name="Total 2 2" xfId="157"/>
    <cellStyle name="V?st." xfId="158"/>
    <cellStyle name="Currency" xfId="159"/>
    <cellStyle name="Currency [0]" xfId="160"/>
    <cellStyle name="Virsraksts 1" xfId="161"/>
    <cellStyle name="Virsraksts 2" xfId="162"/>
    <cellStyle name="Virsraksts 3" xfId="163"/>
    <cellStyle name="Virsraksts 4" xfId="164"/>
    <cellStyle name="Warning Text 2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showGridLines="0" tabSelected="1" zoomScale="80" zoomScaleNormal="80" zoomScaleSheetLayoutView="71" zoomScalePageLayoutView="0" workbookViewId="0" topLeftCell="A1">
      <pane ySplit="8" topLeftCell="A48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6.28125" style="0" customWidth="1"/>
    <col min="2" max="2" width="10.421875" style="1" customWidth="1"/>
    <col min="3" max="3" width="37.00390625" style="39" customWidth="1"/>
    <col min="4" max="4" width="12.7109375" style="1" customWidth="1"/>
    <col min="5" max="5" width="11.00390625" style="1" customWidth="1"/>
    <col min="6" max="6" width="9.28125" style="1" customWidth="1"/>
    <col min="7" max="7" width="8.140625" style="1" customWidth="1"/>
    <col min="8" max="8" width="16.00390625" style="1" customWidth="1"/>
    <col min="9" max="9" width="13.8515625" style="1" customWidth="1"/>
    <col min="10" max="10" width="16.421875" style="15" customWidth="1"/>
  </cols>
  <sheetData>
    <row r="1" spans="8:10" ht="15.75">
      <c r="H1" s="86" t="s">
        <v>67</v>
      </c>
      <c r="I1" s="86"/>
      <c r="J1" s="86"/>
    </row>
    <row r="2" spans="8:10" ht="15.75">
      <c r="H2" s="87" t="s">
        <v>252</v>
      </c>
      <c r="I2" s="87"/>
      <c r="J2" s="87"/>
    </row>
    <row r="3" spans="6:10" ht="15.75">
      <c r="F3" s="88" t="s">
        <v>251</v>
      </c>
      <c r="G3" s="88"/>
      <c r="H3" s="88"/>
      <c r="I3" s="88"/>
      <c r="J3" s="88"/>
    </row>
    <row r="4" spans="1:10" ht="23.25">
      <c r="A4" s="17"/>
      <c r="B4" s="83" t="s">
        <v>238</v>
      </c>
      <c r="C4" s="84"/>
      <c r="D4" s="84"/>
      <c r="E4" s="84"/>
      <c r="F4" s="84"/>
      <c r="G4" s="84"/>
      <c r="H4" s="84"/>
      <c r="I4" s="84"/>
      <c r="J4" s="85"/>
    </row>
    <row r="5" spans="1:10" ht="30.75" customHeight="1">
      <c r="A5" s="89" t="s">
        <v>79</v>
      </c>
      <c r="B5" s="91" t="s">
        <v>1</v>
      </c>
      <c r="C5" s="90" t="s">
        <v>2</v>
      </c>
      <c r="D5" s="90" t="s">
        <v>3</v>
      </c>
      <c r="E5" s="90" t="s">
        <v>4</v>
      </c>
      <c r="F5" s="90" t="s">
        <v>5</v>
      </c>
      <c r="G5" s="90" t="s">
        <v>6</v>
      </c>
      <c r="H5" s="90" t="s">
        <v>7</v>
      </c>
      <c r="I5" s="82" t="s">
        <v>239</v>
      </c>
      <c r="J5" s="81" t="s">
        <v>240</v>
      </c>
    </row>
    <row r="6" spans="1:10" ht="20.25" customHeight="1">
      <c r="A6" s="89"/>
      <c r="B6" s="91"/>
      <c r="C6" s="90"/>
      <c r="D6" s="90"/>
      <c r="E6" s="90"/>
      <c r="F6" s="90"/>
      <c r="G6" s="90"/>
      <c r="H6" s="90"/>
      <c r="I6" s="82"/>
      <c r="J6" s="81"/>
    </row>
    <row r="7" spans="1:10" ht="36.75" customHeight="1">
      <c r="A7" s="89"/>
      <c r="B7" s="91"/>
      <c r="C7" s="90"/>
      <c r="D7" s="90"/>
      <c r="E7" s="90"/>
      <c r="F7" s="90"/>
      <c r="G7" s="90"/>
      <c r="H7" s="90"/>
      <c r="I7" s="82"/>
      <c r="J7" s="81"/>
    </row>
    <row r="8" spans="1:10" s="3" customFormat="1" ht="15.75" customHeight="1">
      <c r="A8" s="72">
        <v>1</v>
      </c>
      <c r="B8" s="73">
        <v>1</v>
      </c>
      <c r="C8" s="18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16">
        <v>8</v>
      </c>
      <c r="J8" s="19">
        <v>9</v>
      </c>
    </row>
    <row r="9" spans="1:10" s="3" customFormat="1" ht="44.25" customHeight="1">
      <c r="A9" s="74">
        <v>1</v>
      </c>
      <c r="B9" s="75" t="s">
        <v>8</v>
      </c>
      <c r="C9" s="58" t="s">
        <v>108</v>
      </c>
      <c r="D9" s="20" t="s">
        <v>89</v>
      </c>
      <c r="E9" s="20" t="s">
        <v>90</v>
      </c>
      <c r="F9" s="20" t="s">
        <v>9</v>
      </c>
      <c r="G9" s="20" t="s">
        <v>10</v>
      </c>
      <c r="H9" s="21">
        <v>608658</v>
      </c>
      <c r="I9" s="30">
        <v>280386</v>
      </c>
      <c r="J9" s="41">
        <v>27356</v>
      </c>
    </row>
    <row r="10" spans="1:10" s="3" customFormat="1" ht="31.5" customHeight="1">
      <c r="A10" s="74">
        <v>2</v>
      </c>
      <c r="B10" s="75" t="s">
        <v>8</v>
      </c>
      <c r="C10" s="59" t="s">
        <v>17</v>
      </c>
      <c r="D10" s="9" t="s">
        <v>18</v>
      </c>
      <c r="E10" s="10" t="s">
        <v>13</v>
      </c>
      <c r="F10" s="6" t="s">
        <v>9</v>
      </c>
      <c r="G10" s="6" t="s">
        <v>10</v>
      </c>
      <c r="H10" s="12">
        <v>85876</v>
      </c>
      <c r="I10" s="30">
        <v>25466</v>
      </c>
      <c r="J10" s="44">
        <v>5992</v>
      </c>
    </row>
    <row r="11" spans="1:14" s="3" customFormat="1" ht="72.75" customHeight="1">
      <c r="A11" s="74">
        <v>3</v>
      </c>
      <c r="B11" s="75" t="s">
        <v>8</v>
      </c>
      <c r="C11" s="60" t="s">
        <v>19</v>
      </c>
      <c r="D11" s="13" t="s">
        <v>18</v>
      </c>
      <c r="E11" s="22" t="s">
        <v>20</v>
      </c>
      <c r="F11" s="6" t="s">
        <v>9</v>
      </c>
      <c r="G11" s="6" t="s">
        <v>10</v>
      </c>
      <c r="H11" s="11">
        <v>3864103</v>
      </c>
      <c r="I11" s="30">
        <v>1017963</v>
      </c>
      <c r="J11" s="44">
        <v>71436</v>
      </c>
      <c r="M11" s="80"/>
      <c r="N11" s="80"/>
    </row>
    <row r="12" spans="1:10" s="3" customFormat="1" ht="41.25" customHeight="1">
      <c r="A12" s="74">
        <v>4</v>
      </c>
      <c r="B12" s="75" t="s">
        <v>8</v>
      </c>
      <c r="C12" s="59" t="s">
        <v>21</v>
      </c>
      <c r="D12" s="9" t="s">
        <v>22</v>
      </c>
      <c r="E12" s="10" t="s">
        <v>23</v>
      </c>
      <c r="F12" s="6" t="s">
        <v>9</v>
      </c>
      <c r="G12" s="6" t="s">
        <v>10</v>
      </c>
      <c r="H12" s="11">
        <v>94330</v>
      </c>
      <c r="I12" s="30">
        <v>22643.99</v>
      </c>
      <c r="J12" s="44">
        <v>15096</v>
      </c>
    </row>
    <row r="13" spans="1:10" s="3" customFormat="1" ht="37.5" customHeight="1">
      <c r="A13" s="74">
        <v>5</v>
      </c>
      <c r="B13" s="75" t="s">
        <v>8</v>
      </c>
      <c r="C13" s="61" t="s">
        <v>109</v>
      </c>
      <c r="D13" s="4" t="s">
        <v>68</v>
      </c>
      <c r="E13" s="4" t="s">
        <v>69</v>
      </c>
      <c r="F13" s="4" t="s">
        <v>9</v>
      </c>
      <c r="G13" s="4" t="s">
        <v>10</v>
      </c>
      <c r="H13" s="5">
        <v>182680</v>
      </c>
      <c r="I13" s="30">
        <v>115072</v>
      </c>
      <c r="J13" s="42">
        <f>1984*4</f>
        <v>7936</v>
      </c>
    </row>
    <row r="14" spans="1:10" s="3" customFormat="1" ht="38.25">
      <c r="A14" s="74">
        <v>6</v>
      </c>
      <c r="B14" s="75" t="s">
        <v>8</v>
      </c>
      <c r="C14" s="58" t="s">
        <v>112</v>
      </c>
      <c r="D14" s="20" t="s">
        <v>80</v>
      </c>
      <c r="E14" s="4" t="s">
        <v>81</v>
      </c>
      <c r="F14" s="4" t="s">
        <v>9</v>
      </c>
      <c r="G14" s="4" t="s">
        <v>10</v>
      </c>
      <c r="H14" s="5">
        <v>44733</v>
      </c>
      <c r="I14" s="30">
        <v>10326</v>
      </c>
      <c r="J14" s="44">
        <v>6884</v>
      </c>
    </row>
    <row r="15" spans="1:10" s="3" customFormat="1" ht="25.5">
      <c r="A15" s="74">
        <v>7</v>
      </c>
      <c r="B15" s="75" t="s">
        <v>8</v>
      </c>
      <c r="C15" s="58" t="s">
        <v>113</v>
      </c>
      <c r="D15" s="20" t="s">
        <v>82</v>
      </c>
      <c r="E15" s="4" t="s">
        <v>11</v>
      </c>
      <c r="F15" s="4" t="s">
        <v>9</v>
      </c>
      <c r="G15" s="4" t="s">
        <v>10</v>
      </c>
      <c r="H15" s="5">
        <v>3771772</v>
      </c>
      <c r="I15" s="30">
        <v>2076521</v>
      </c>
      <c r="J15" s="44">
        <v>306224</v>
      </c>
    </row>
    <row r="16" spans="1:10" s="3" customFormat="1" ht="34.5" customHeight="1">
      <c r="A16" s="74">
        <v>8</v>
      </c>
      <c r="B16" s="75" t="s">
        <v>8</v>
      </c>
      <c r="C16" s="59" t="s">
        <v>24</v>
      </c>
      <c r="D16" s="9" t="s">
        <v>25</v>
      </c>
      <c r="E16" s="10" t="s">
        <v>26</v>
      </c>
      <c r="F16" s="6" t="s">
        <v>9</v>
      </c>
      <c r="G16" s="6" t="s">
        <v>10</v>
      </c>
      <c r="H16" s="11">
        <v>178792.74</v>
      </c>
      <c r="I16" s="30">
        <v>134676</v>
      </c>
      <c r="J16" s="44">
        <v>9288</v>
      </c>
    </row>
    <row r="17" spans="1:10" s="3" customFormat="1" ht="52.5" customHeight="1">
      <c r="A17" s="74">
        <v>9</v>
      </c>
      <c r="B17" s="75" t="s">
        <v>8</v>
      </c>
      <c r="C17" s="61" t="s">
        <v>196</v>
      </c>
      <c r="D17" s="4" t="s">
        <v>27</v>
      </c>
      <c r="E17" s="4" t="s">
        <v>26</v>
      </c>
      <c r="F17" s="4" t="s">
        <v>9</v>
      </c>
      <c r="G17" s="4" t="s">
        <v>10</v>
      </c>
      <c r="H17" s="5">
        <v>246400</v>
      </c>
      <c r="I17" s="30">
        <v>183222</v>
      </c>
      <c r="J17" s="42">
        <f>3159*4</f>
        <v>12636</v>
      </c>
    </row>
    <row r="18" spans="1:10" s="3" customFormat="1" ht="54" customHeight="1">
      <c r="A18" s="74">
        <v>10</v>
      </c>
      <c r="B18" s="75" t="s">
        <v>8</v>
      </c>
      <c r="C18" s="61" t="s">
        <v>110</v>
      </c>
      <c r="D18" s="4" t="s">
        <v>27</v>
      </c>
      <c r="E18" s="4" t="s">
        <v>26</v>
      </c>
      <c r="F18" s="4" t="s">
        <v>9</v>
      </c>
      <c r="G18" s="4" t="s">
        <v>10</v>
      </c>
      <c r="H18" s="5">
        <v>296323</v>
      </c>
      <c r="I18" s="30">
        <v>89148</v>
      </c>
      <c r="J18" s="42">
        <f>1564*4</f>
        <v>6256</v>
      </c>
    </row>
    <row r="19" spans="1:10" s="3" customFormat="1" ht="52.5" customHeight="1">
      <c r="A19" s="74">
        <v>11</v>
      </c>
      <c r="B19" s="75" t="s">
        <v>8</v>
      </c>
      <c r="C19" s="58" t="s">
        <v>116</v>
      </c>
      <c r="D19" s="20" t="s">
        <v>27</v>
      </c>
      <c r="E19" s="20" t="s">
        <v>26</v>
      </c>
      <c r="F19" s="20" t="s">
        <v>9</v>
      </c>
      <c r="G19" s="20" t="s">
        <v>10</v>
      </c>
      <c r="H19" s="21">
        <v>519923</v>
      </c>
      <c r="I19" s="30">
        <v>391674</v>
      </c>
      <c r="J19" s="41">
        <v>27012</v>
      </c>
    </row>
    <row r="20" spans="1:10" s="3" customFormat="1" ht="71.25" customHeight="1">
      <c r="A20" s="74">
        <v>12</v>
      </c>
      <c r="B20" s="75" t="s">
        <v>8</v>
      </c>
      <c r="C20" s="59" t="s">
        <v>39</v>
      </c>
      <c r="D20" s="9" t="s">
        <v>27</v>
      </c>
      <c r="E20" s="10" t="s">
        <v>26</v>
      </c>
      <c r="F20" s="6" t="s">
        <v>9</v>
      </c>
      <c r="G20" s="6" t="s">
        <v>10</v>
      </c>
      <c r="H20" s="11">
        <v>4310962</v>
      </c>
      <c r="I20" s="30">
        <v>2922040</v>
      </c>
      <c r="J20" s="44">
        <v>201520</v>
      </c>
    </row>
    <row r="21" spans="1:10" s="3" customFormat="1" ht="67.5" customHeight="1">
      <c r="A21" s="74">
        <v>13</v>
      </c>
      <c r="B21" s="75" t="s">
        <v>8</v>
      </c>
      <c r="C21" s="58" t="s">
        <v>117</v>
      </c>
      <c r="D21" s="20" t="s">
        <v>92</v>
      </c>
      <c r="E21" s="20" t="s">
        <v>88</v>
      </c>
      <c r="F21" s="20" t="s">
        <v>9</v>
      </c>
      <c r="G21" s="20" t="s">
        <v>10</v>
      </c>
      <c r="H21" s="21">
        <v>351532</v>
      </c>
      <c r="I21" s="30">
        <v>104064</v>
      </c>
      <c r="J21" s="41">
        <v>26016</v>
      </c>
    </row>
    <row r="22" spans="1:10" s="3" customFormat="1" ht="25.5">
      <c r="A22" s="74">
        <v>14</v>
      </c>
      <c r="B22" s="75" t="s">
        <v>8</v>
      </c>
      <c r="C22" s="59" t="s">
        <v>28</v>
      </c>
      <c r="D22" s="9" t="s">
        <v>29</v>
      </c>
      <c r="E22" s="10" t="s">
        <v>30</v>
      </c>
      <c r="F22" s="6" t="s">
        <v>9</v>
      </c>
      <c r="G22" s="6" t="s">
        <v>10</v>
      </c>
      <c r="H22" s="11">
        <v>313418.13</v>
      </c>
      <c r="I22" s="30">
        <v>240189</v>
      </c>
      <c r="J22" s="44">
        <v>16284</v>
      </c>
    </row>
    <row r="23" spans="1:10" s="3" customFormat="1" ht="25.5">
      <c r="A23" s="74">
        <v>15</v>
      </c>
      <c r="B23" s="75" t="s">
        <v>8</v>
      </c>
      <c r="C23" s="59" t="s">
        <v>31</v>
      </c>
      <c r="D23" s="9" t="s">
        <v>32</v>
      </c>
      <c r="E23" s="10" t="s">
        <v>33</v>
      </c>
      <c r="F23" s="6" t="s">
        <v>9</v>
      </c>
      <c r="G23" s="6" t="s">
        <v>10</v>
      </c>
      <c r="H23" s="11">
        <v>2276135.37</v>
      </c>
      <c r="I23" s="30">
        <v>1790591</v>
      </c>
      <c r="J23" s="44">
        <v>121396</v>
      </c>
    </row>
    <row r="24" spans="1:10" s="3" customFormat="1" ht="51.75" customHeight="1">
      <c r="A24" s="74">
        <v>16</v>
      </c>
      <c r="B24" s="75" t="s">
        <v>8</v>
      </c>
      <c r="C24" s="58" t="s">
        <v>114</v>
      </c>
      <c r="D24" s="20" t="s">
        <v>83</v>
      </c>
      <c r="E24" s="4" t="s">
        <v>84</v>
      </c>
      <c r="F24" s="4" t="s">
        <v>9</v>
      </c>
      <c r="G24" s="4" t="s">
        <v>10</v>
      </c>
      <c r="H24" s="5">
        <v>56434</v>
      </c>
      <c r="I24" s="30">
        <v>37323</v>
      </c>
      <c r="J24" s="44">
        <v>3828</v>
      </c>
    </row>
    <row r="25" spans="1:10" s="3" customFormat="1" ht="51">
      <c r="A25" s="74">
        <v>17</v>
      </c>
      <c r="B25" s="75" t="s">
        <v>8</v>
      </c>
      <c r="C25" s="61" t="s">
        <v>192</v>
      </c>
      <c r="D25" s="4" t="s">
        <v>72</v>
      </c>
      <c r="E25" s="4" t="s">
        <v>73</v>
      </c>
      <c r="F25" s="4" t="s">
        <v>9</v>
      </c>
      <c r="G25" s="4" t="s">
        <v>10</v>
      </c>
      <c r="H25" s="5">
        <v>2647151</v>
      </c>
      <c r="I25" s="30">
        <v>2169843</v>
      </c>
      <c r="J25" s="42">
        <f>36777*4</f>
        <v>147108</v>
      </c>
    </row>
    <row r="26" spans="1:10" s="3" customFormat="1" ht="38.25">
      <c r="A26" s="74">
        <v>18</v>
      </c>
      <c r="B26" s="75" t="s">
        <v>8</v>
      </c>
      <c r="C26" s="58" t="s">
        <v>115</v>
      </c>
      <c r="D26" s="20" t="s">
        <v>85</v>
      </c>
      <c r="E26" s="4" t="s">
        <v>73</v>
      </c>
      <c r="F26" s="4" t="s">
        <v>9</v>
      </c>
      <c r="G26" s="4" t="s">
        <v>10</v>
      </c>
      <c r="H26" s="5">
        <v>138328.14</v>
      </c>
      <c r="I26" s="30">
        <v>102879.14</v>
      </c>
      <c r="J26" s="44">
        <v>7096</v>
      </c>
    </row>
    <row r="27" spans="1:10" s="3" customFormat="1" ht="33" customHeight="1">
      <c r="A27" s="74">
        <v>19</v>
      </c>
      <c r="B27" s="75" t="s">
        <v>8</v>
      </c>
      <c r="C27" s="59" t="s">
        <v>34</v>
      </c>
      <c r="D27" s="9" t="s">
        <v>35</v>
      </c>
      <c r="E27" s="10" t="s">
        <v>36</v>
      </c>
      <c r="F27" s="6" t="s">
        <v>9</v>
      </c>
      <c r="G27" s="6" t="s">
        <v>10</v>
      </c>
      <c r="H27" s="11">
        <v>941973</v>
      </c>
      <c r="I27" s="30">
        <v>743700</v>
      </c>
      <c r="J27" s="44">
        <v>49580</v>
      </c>
    </row>
    <row r="28" spans="1:10" s="3" customFormat="1" ht="51">
      <c r="A28" s="74">
        <v>20</v>
      </c>
      <c r="B28" s="75" t="s">
        <v>8</v>
      </c>
      <c r="C28" s="61" t="s">
        <v>111</v>
      </c>
      <c r="D28" s="4" t="s">
        <v>35</v>
      </c>
      <c r="E28" s="4" t="s">
        <v>71</v>
      </c>
      <c r="F28" s="4" t="s">
        <v>9</v>
      </c>
      <c r="G28" s="4" t="s">
        <v>10</v>
      </c>
      <c r="H28" s="5">
        <v>2078741</v>
      </c>
      <c r="I28" s="30">
        <v>1868560</v>
      </c>
      <c r="J28" s="42">
        <f>23357*4</f>
        <v>93428</v>
      </c>
    </row>
    <row r="29" spans="1:10" s="3" customFormat="1" ht="31.5" customHeight="1">
      <c r="A29" s="74">
        <v>21</v>
      </c>
      <c r="B29" s="75" t="s">
        <v>8</v>
      </c>
      <c r="C29" s="61" t="s">
        <v>37</v>
      </c>
      <c r="D29" s="4" t="s">
        <v>38</v>
      </c>
      <c r="E29" s="4" t="s">
        <v>14</v>
      </c>
      <c r="F29" s="4" t="s">
        <v>9</v>
      </c>
      <c r="G29" s="4" t="s">
        <v>10</v>
      </c>
      <c r="H29" s="5">
        <v>15865874.95</v>
      </c>
      <c r="I29" s="30">
        <v>9877218</v>
      </c>
      <c r="J29" s="42">
        <v>1256232</v>
      </c>
    </row>
    <row r="30" spans="1:10" s="3" customFormat="1" ht="71.25" customHeight="1">
      <c r="A30" s="74">
        <v>22</v>
      </c>
      <c r="B30" s="75" t="s">
        <v>8</v>
      </c>
      <c r="C30" s="58" t="s">
        <v>120</v>
      </c>
      <c r="D30" s="20" t="s">
        <v>93</v>
      </c>
      <c r="E30" s="20" t="s">
        <v>94</v>
      </c>
      <c r="F30" s="20" t="s">
        <v>9</v>
      </c>
      <c r="G30" s="20" t="s">
        <v>10</v>
      </c>
      <c r="H30" s="21">
        <v>1135040.46</v>
      </c>
      <c r="I30" s="30">
        <v>913694</v>
      </c>
      <c r="J30" s="41">
        <v>58948</v>
      </c>
    </row>
    <row r="31" spans="1:10" s="3" customFormat="1" ht="48.75" customHeight="1">
      <c r="A31" s="74">
        <v>23</v>
      </c>
      <c r="B31" s="75" t="s">
        <v>8</v>
      </c>
      <c r="C31" s="61" t="s">
        <v>118</v>
      </c>
      <c r="D31" s="4" t="s">
        <v>70</v>
      </c>
      <c r="E31" s="4" t="s">
        <v>12</v>
      </c>
      <c r="F31" s="4" t="s">
        <v>9</v>
      </c>
      <c r="G31" s="4" t="s">
        <v>10</v>
      </c>
      <c r="H31" s="5">
        <v>120996</v>
      </c>
      <c r="I31" s="30">
        <v>47366</v>
      </c>
      <c r="J31" s="42">
        <f>2153*4</f>
        <v>8612</v>
      </c>
    </row>
    <row r="32" spans="1:10" s="3" customFormat="1" ht="78.75" customHeight="1">
      <c r="A32" s="74">
        <v>24</v>
      </c>
      <c r="B32" s="75" t="s">
        <v>8</v>
      </c>
      <c r="C32" s="58" t="s">
        <v>121</v>
      </c>
      <c r="D32" s="20" t="s">
        <v>95</v>
      </c>
      <c r="E32" s="20" t="s">
        <v>12</v>
      </c>
      <c r="F32" s="20" t="s">
        <v>9</v>
      </c>
      <c r="G32" s="20" t="s">
        <v>10</v>
      </c>
      <c r="H32" s="21">
        <v>109957</v>
      </c>
      <c r="I32" s="30">
        <v>65384</v>
      </c>
      <c r="J32" s="41">
        <v>11888</v>
      </c>
    </row>
    <row r="33" spans="1:10" s="3" customFormat="1" ht="48" customHeight="1">
      <c r="A33" s="74">
        <v>25</v>
      </c>
      <c r="B33" s="75" t="s">
        <v>8</v>
      </c>
      <c r="C33" s="58" t="s">
        <v>122</v>
      </c>
      <c r="D33" s="20" t="s">
        <v>96</v>
      </c>
      <c r="E33" s="20" t="s">
        <v>75</v>
      </c>
      <c r="F33" s="32" t="s">
        <v>66</v>
      </c>
      <c r="G33" s="20" t="s">
        <v>10</v>
      </c>
      <c r="H33" s="21">
        <v>30927</v>
      </c>
      <c r="I33" s="30">
        <v>3438</v>
      </c>
      <c r="J33" s="41">
        <v>3438</v>
      </c>
    </row>
    <row r="34" spans="1:10" s="3" customFormat="1" ht="45.75" customHeight="1">
      <c r="A34" s="74">
        <v>26</v>
      </c>
      <c r="B34" s="75" t="s">
        <v>8</v>
      </c>
      <c r="C34" s="61" t="s">
        <v>193</v>
      </c>
      <c r="D34" s="4" t="s">
        <v>76</v>
      </c>
      <c r="E34" s="4" t="s">
        <v>12</v>
      </c>
      <c r="F34" s="4" t="s">
        <v>9</v>
      </c>
      <c r="G34" s="4" t="s">
        <v>10</v>
      </c>
      <c r="H34" s="5">
        <v>176683</v>
      </c>
      <c r="I34" s="30">
        <v>102256</v>
      </c>
      <c r="J34" s="42">
        <f>4648*4</f>
        <v>18592</v>
      </c>
    </row>
    <row r="35" spans="1:10" s="3" customFormat="1" ht="29.25" customHeight="1">
      <c r="A35" s="74">
        <v>27</v>
      </c>
      <c r="B35" s="75" t="s">
        <v>8</v>
      </c>
      <c r="C35" s="59" t="s">
        <v>47</v>
      </c>
      <c r="D35" s="9" t="s">
        <v>40</v>
      </c>
      <c r="E35" s="10" t="s">
        <v>41</v>
      </c>
      <c r="F35" s="8" t="s">
        <v>9</v>
      </c>
      <c r="G35" s="8" t="s">
        <v>10</v>
      </c>
      <c r="H35" s="12">
        <v>294118</v>
      </c>
      <c r="I35" s="30">
        <v>214964.92</v>
      </c>
      <c r="J35" s="45">
        <v>13648.56</v>
      </c>
    </row>
    <row r="36" spans="1:10" s="3" customFormat="1" ht="25.5">
      <c r="A36" s="74">
        <v>28</v>
      </c>
      <c r="B36" s="75" t="s">
        <v>8</v>
      </c>
      <c r="C36" s="59" t="s">
        <v>46</v>
      </c>
      <c r="D36" s="9" t="s">
        <v>42</v>
      </c>
      <c r="E36" s="10" t="s">
        <v>43</v>
      </c>
      <c r="F36" s="8" t="s">
        <v>9</v>
      </c>
      <c r="G36" s="8" t="s">
        <v>10</v>
      </c>
      <c r="H36" s="12">
        <v>1971582</v>
      </c>
      <c r="I36" s="30">
        <v>1285893</v>
      </c>
      <c r="J36" s="45">
        <v>81644</v>
      </c>
    </row>
    <row r="37" spans="1:10" s="3" customFormat="1" ht="18.75" customHeight="1">
      <c r="A37" s="74">
        <v>29</v>
      </c>
      <c r="B37" s="75" t="s">
        <v>8</v>
      </c>
      <c r="C37" s="59" t="s">
        <v>119</v>
      </c>
      <c r="D37" s="9" t="s">
        <v>44</v>
      </c>
      <c r="E37" s="10" t="s">
        <v>45</v>
      </c>
      <c r="F37" s="6" t="s">
        <v>9</v>
      </c>
      <c r="G37" s="6" t="s">
        <v>10</v>
      </c>
      <c r="H37" s="11">
        <v>70000</v>
      </c>
      <c r="I37" s="30">
        <v>6208</v>
      </c>
      <c r="J37" s="44">
        <v>6208</v>
      </c>
    </row>
    <row r="38" spans="1:10" s="3" customFormat="1" ht="25.5">
      <c r="A38" s="74">
        <v>30</v>
      </c>
      <c r="B38" s="75" t="s">
        <v>8</v>
      </c>
      <c r="C38" s="59" t="s">
        <v>48</v>
      </c>
      <c r="D38" s="9" t="s">
        <v>49</v>
      </c>
      <c r="E38" s="10" t="s">
        <v>50</v>
      </c>
      <c r="F38" s="8" t="s">
        <v>9</v>
      </c>
      <c r="G38" s="8" t="s">
        <v>10</v>
      </c>
      <c r="H38" s="12">
        <v>507164</v>
      </c>
      <c r="I38" s="30">
        <v>198835</v>
      </c>
      <c r="J38" s="44">
        <v>12236</v>
      </c>
    </row>
    <row r="39" spans="1:10" s="3" customFormat="1" ht="48.75" customHeight="1">
      <c r="A39" s="74">
        <v>31</v>
      </c>
      <c r="B39" s="75" t="s">
        <v>8</v>
      </c>
      <c r="C39" s="62" t="s">
        <v>134</v>
      </c>
      <c r="D39" s="32" t="s">
        <v>86</v>
      </c>
      <c r="E39" s="33" t="s">
        <v>87</v>
      </c>
      <c r="F39" s="33" t="s">
        <v>66</v>
      </c>
      <c r="G39" s="33" t="s">
        <v>10</v>
      </c>
      <c r="H39" s="34">
        <v>410245</v>
      </c>
      <c r="I39" s="30">
        <v>64584</v>
      </c>
      <c r="J39" s="46">
        <v>9936</v>
      </c>
    </row>
    <row r="40" spans="1:10" s="3" customFormat="1" ht="63.75">
      <c r="A40" s="74">
        <v>32</v>
      </c>
      <c r="B40" s="75" t="s">
        <v>8</v>
      </c>
      <c r="C40" s="62" t="s">
        <v>137</v>
      </c>
      <c r="D40" s="32" t="s">
        <v>97</v>
      </c>
      <c r="E40" s="32" t="s">
        <v>98</v>
      </c>
      <c r="F40" s="32" t="s">
        <v>9</v>
      </c>
      <c r="G40" s="32" t="s">
        <v>10</v>
      </c>
      <c r="H40" s="35">
        <v>2131950.11</v>
      </c>
      <c r="I40" s="30">
        <v>2042288.11</v>
      </c>
      <c r="J40" s="43">
        <v>77068</v>
      </c>
    </row>
    <row r="41" spans="1:10" s="3" customFormat="1" ht="38.25">
      <c r="A41" s="74">
        <v>33</v>
      </c>
      <c r="B41" s="75" t="s">
        <v>8</v>
      </c>
      <c r="C41" s="59" t="s">
        <v>51</v>
      </c>
      <c r="D41" s="9" t="s">
        <v>52</v>
      </c>
      <c r="E41" s="10" t="s">
        <v>53</v>
      </c>
      <c r="F41" s="8" t="s">
        <v>9</v>
      </c>
      <c r="G41" s="8" t="s">
        <v>10</v>
      </c>
      <c r="H41" s="12">
        <v>8187011</v>
      </c>
      <c r="I41" s="30">
        <v>7382100</v>
      </c>
      <c r="J41" s="44">
        <v>643960</v>
      </c>
    </row>
    <row r="42" spans="1:10" s="3" customFormat="1" ht="38.25">
      <c r="A42" s="76">
        <v>34</v>
      </c>
      <c r="B42" s="75" t="s">
        <v>8</v>
      </c>
      <c r="C42" s="59" t="s">
        <v>107</v>
      </c>
      <c r="D42" s="9" t="s">
        <v>54</v>
      </c>
      <c r="E42" s="10" t="s">
        <v>53</v>
      </c>
      <c r="F42" s="8" t="s">
        <v>9</v>
      </c>
      <c r="G42" s="8" t="s">
        <v>10</v>
      </c>
      <c r="H42" s="12">
        <v>6370496</v>
      </c>
      <c r="I42" s="30">
        <v>3447205.17</v>
      </c>
      <c r="J42" s="45">
        <v>239224.52</v>
      </c>
    </row>
    <row r="43" spans="1:10" s="3" customFormat="1" ht="45.75" customHeight="1">
      <c r="A43" s="74">
        <v>35</v>
      </c>
      <c r="B43" s="75" t="s">
        <v>8</v>
      </c>
      <c r="C43" s="62" t="s">
        <v>138</v>
      </c>
      <c r="D43" s="32" t="s">
        <v>99</v>
      </c>
      <c r="E43" s="32" t="s">
        <v>100</v>
      </c>
      <c r="F43" s="32" t="s">
        <v>9</v>
      </c>
      <c r="G43" s="32" t="s">
        <v>10</v>
      </c>
      <c r="H43" s="35">
        <v>125188.51</v>
      </c>
      <c r="I43" s="30">
        <v>105726</v>
      </c>
      <c r="J43" s="41">
        <v>6312</v>
      </c>
    </row>
    <row r="44" spans="1:10" s="3" customFormat="1" ht="65.25" customHeight="1">
      <c r="A44" s="74">
        <v>36</v>
      </c>
      <c r="B44" s="75" t="s">
        <v>8</v>
      </c>
      <c r="C44" s="62" t="s">
        <v>139</v>
      </c>
      <c r="D44" s="32" t="s">
        <v>99</v>
      </c>
      <c r="E44" s="32" t="s">
        <v>100</v>
      </c>
      <c r="F44" s="32" t="s">
        <v>9</v>
      </c>
      <c r="G44" s="32" t="s">
        <v>10</v>
      </c>
      <c r="H44" s="35">
        <v>137049.63</v>
      </c>
      <c r="I44" s="30">
        <v>115709</v>
      </c>
      <c r="J44" s="41">
        <v>6908</v>
      </c>
    </row>
    <row r="45" spans="1:10" s="3" customFormat="1" ht="47.25" customHeight="1">
      <c r="A45" s="74">
        <v>37</v>
      </c>
      <c r="B45" s="75" t="s">
        <v>8</v>
      </c>
      <c r="C45" s="62" t="s">
        <v>135</v>
      </c>
      <c r="D45" s="32" t="s">
        <v>136</v>
      </c>
      <c r="E45" s="33" t="s">
        <v>56</v>
      </c>
      <c r="F45" s="33" t="s">
        <v>9</v>
      </c>
      <c r="G45" s="33" t="s">
        <v>10</v>
      </c>
      <c r="H45" s="34">
        <v>458746</v>
      </c>
      <c r="I45" s="30">
        <v>399186</v>
      </c>
      <c r="J45" s="44">
        <v>23832</v>
      </c>
    </row>
    <row r="46" spans="1:10" s="3" customFormat="1" ht="21.75" customHeight="1">
      <c r="A46" s="76">
        <v>38</v>
      </c>
      <c r="B46" s="75" t="s">
        <v>8</v>
      </c>
      <c r="C46" s="59" t="s">
        <v>124</v>
      </c>
      <c r="D46" s="9" t="s">
        <v>55</v>
      </c>
      <c r="E46" s="10" t="s">
        <v>56</v>
      </c>
      <c r="F46" s="8" t="s">
        <v>9</v>
      </c>
      <c r="G46" s="8" t="s">
        <v>10</v>
      </c>
      <c r="H46" s="12">
        <v>84931.01</v>
      </c>
      <c r="I46" s="30">
        <v>77652.01</v>
      </c>
      <c r="J46" s="45">
        <v>4864</v>
      </c>
    </row>
    <row r="47" spans="1:10" s="3" customFormat="1" ht="44.25" customHeight="1">
      <c r="A47" s="74">
        <v>39</v>
      </c>
      <c r="B47" s="75" t="s">
        <v>8</v>
      </c>
      <c r="C47" s="59" t="s">
        <v>125</v>
      </c>
      <c r="D47" s="9" t="s">
        <v>55</v>
      </c>
      <c r="E47" s="10" t="s">
        <v>56</v>
      </c>
      <c r="F47" s="8" t="s">
        <v>9</v>
      </c>
      <c r="G47" s="8" t="s">
        <v>10</v>
      </c>
      <c r="H47" s="12">
        <v>72314</v>
      </c>
      <c r="I47" s="30">
        <v>62980</v>
      </c>
      <c r="J47" s="44">
        <v>3760</v>
      </c>
    </row>
    <row r="48" spans="1:10" s="3" customFormat="1" ht="15.75">
      <c r="A48" s="74">
        <v>40</v>
      </c>
      <c r="B48" s="75" t="s">
        <v>8</v>
      </c>
      <c r="C48" s="59" t="s">
        <v>123</v>
      </c>
      <c r="D48" s="9" t="s">
        <v>55</v>
      </c>
      <c r="E48" s="10" t="s">
        <v>56</v>
      </c>
      <c r="F48" s="8" t="s">
        <v>9</v>
      </c>
      <c r="G48" s="8" t="s">
        <v>10</v>
      </c>
      <c r="H48" s="12">
        <v>367859</v>
      </c>
      <c r="I48" s="30">
        <v>320126</v>
      </c>
      <c r="J48" s="44">
        <v>19112</v>
      </c>
    </row>
    <row r="49" spans="1:10" s="3" customFormat="1" ht="24" customHeight="1">
      <c r="A49" s="74">
        <v>41</v>
      </c>
      <c r="B49" s="75" t="s">
        <v>8</v>
      </c>
      <c r="C49" s="59" t="s">
        <v>126</v>
      </c>
      <c r="D49" s="9" t="s">
        <v>55</v>
      </c>
      <c r="E49" s="10" t="s">
        <v>56</v>
      </c>
      <c r="F49" s="8" t="s">
        <v>9</v>
      </c>
      <c r="G49" s="8" t="s">
        <v>10</v>
      </c>
      <c r="H49" s="12">
        <v>242309</v>
      </c>
      <c r="I49" s="30">
        <v>222440</v>
      </c>
      <c r="J49" s="44">
        <v>13280</v>
      </c>
    </row>
    <row r="50" spans="1:10" s="3" customFormat="1" ht="62.25" customHeight="1">
      <c r="A50" s="74">
        <v>42</v>
      </c>
      <c r="B50" s="75" t="s">
        <v>8</v>
      </c>
      <c r="C50" s="59" t="s">
        <v>127</v>
      </c>
      <c r="D50" s="9" t="s">
        <v>57</v>
      </c>
      <c r="E50" s="10" t="s">
        <v>58</v>
      </c>
      <c r="F50" s="8" t="s">
        <v>9</v>
      </c>
      <c r="G50" s="8" t="s">
        <v>10</v>
      </c>
      <c r="H50" s="12">
        <v>689519</v>
      </c>
      <c r="I50" s="30">
        <v>607891</v>
      </c>
      <c r="J50" s="44">
        <v>36292</v>
      </c>
    </row>
    <row r="51" spans="1:10" s="3" customFormat="1" ht="59.25" customHeight="1">
      <c r="A51" s="74">
        <v>43</v>
      </c>
      <c r="B51" s="75" t="s">
        <v>8</v>
      </c>
      <c r="C51" s="59" t="s">
        <v>128</v>
      </c>
      <c r="D51" s="9" t="s">
        <v>59</v>
      </c>
      <c r="E51" s="10" t="s">
        <v>60</v>
      </c>
      <c r="F51" s="8" t="s">
        <v>9</v>
      </c>
      <c r="G51" s="8" t="s">
        <v>10</v>
      </c>
      <c r="H51" s="12">
        <v>269669</v>
      </c>
      <c r="I51" s="30">
        <v>238204</v>
      </c>
      <c r="J51" s="44">
        <v>14012</v>
      </c>
    </row>
    <row r="52" spans="1:10" s="3" customFormat="1" ht="55.5" customHeight="1">
      <c r="A52" s="74">
        <v>44</v>
      </c>
      <c r="B52" s="75" t="s">
        <v>8</v>
      </c>
      <c r="C52" s="63" t="s">
        <v>194</v>
      </c>
      <c r="D52" s="4" t="s">
        <v>241</v>
      </c>
      <c r="E52" s="4" t="s">
        <v>77</v>
      </c>
      <c r="F52" s="33" t="s">
        <v>66</v>
      </c>
      <c r="G52" s="4" t="s">
        <v>10</v>
      </c>
      <c r="H52" s="5">
        <v>70587.64</v>
      </c>
      <c r="I52" s="30">
        <v>60978.64</v>
      </c>
      <c r="J52" s="42">
        <f>2409*4</f>
        <v>9636</v>
      </c>
    </row>
    <row r="53" spans="1:10" s="3" customFormat="1" ht="19.5" customHeight="1">
      <c r="A53" s="74">
        <v>45</v>
      </c>
      <c r="B53" s="75" t="s">
        <v>8</v>
      </c>
      <c r="C53" s="59" t="s">
        <v>129</v>
      </c>
      <c r="D53" s="9" t="s">
        <v>59</v>
      </c>
      <c r="E53" s="10" t="s">
        <v>60</v>
      </c>
      <c r="F53" s="6" t="s">
        <v>9</v>
      </c>
      <c r="G53" s="6" t="s">
        <v>10</v>
      </c>
      <c r="H53" s="11">
        <v>90000</v>
      </c>
      <c r="I53" s="30">
        <v>83844</v>
      </c>
      <c r="J53" s="44">
        <v>4932</v>
      </c>
    </row>
    <row r="54" spans="1:10" s="3" customFormat="1" ht="62.25" customHeight="1">
      <c r="A54" s="74">
        <v>46</v>
      </c>
      <c r="B54" s="75" t="s">
        <v>8</v>
      </c>
      <c r="C54" s="61" t="s">
        <v>195</v>
      </c>
      <c r="D54" s="4" t="s">
        <v>59</v>
      </c>
      <c r="E54" s="4" t="s">
        <v>78</v>
      </c>
      <c r="F54" s="4" t="s">
        <v>9</v>
      </c>
      <c r="G54" s="4" t="s">
        <v>10</v>
      </c>
      <c r="H54" s="23">
        <v>191251.22</v>
      </c>
      <c r="I54" s="30">
        <v>186366.22</v>
      </c>
      <c r="J54" s="42">
        <f>4894*4</f>
        <v>19576</v>
      </c>
    </row>
    <row r="55" spans="1:10" s="3" customFormat="1" ht="36.75" customHeight="1">
      <c r="A55" s="74">
        <v>47</v>
      </c>
      <c r="B55" s="77" t="s">
        <v>8</v>
      </c>
      <c r="C55" s="58" t="s">
        <v>140</v>
      </c>
      <c r="D55" s="20" t="s">
        <v>101</v>
      </c>
      <c r="E55" s="20" t="s">
        <v>62</v>
      </c>
      <c r="F55" s="20" t="s">
        <v>9</v>
      </c>
      <c r="G55" s="20" t="s">
        <v>10</v>
      </c>
      <c r="H55" s="21">
        <v>196930</v>
      </c>
      <c r="I55" s="30">
        <v>176256</v>
      </c>
      <c r="J55" s="41">
        <v>10368</v>
      </c>
    </row>
    <row r="56" spans="1:10" s="3" customFormat="1" ht="55.5" customHeight="1">
      <c r="A56" s="74">
        <v>48</v>
      </c>
      <c r="B56" s="75" t="s">
        <v>8</v>
      </c>
      <c r="C56" s="59" t="s">
        <v>130</v>
      </c>
      <c r="D56" s="9" t="s">
        <v>61</v>
      </c>
      <c r="E56" s="10" t="s">
        <v>62</v>
      </c>
      <c r="F56" s="6" t="s">
        <v>9</v>
      </c>
      <c r="G56" s="6" t="s">
        <v>10</v>
      </c>
      <c r="H56" s="11">
        <v>663956</v>
      </c>
      <c r="I56" s="30">
        <v>618528</v>
      </c>
      <c r="J56" s="44">
        <v>36384</v>
      </c>
    </row>
    <row r="57" spans="1:10" s="3" customFormat="1" ht="29.25" customHeight="1">
      <c r="A57" s="74">
        <v>49</v>
      </c>
      <c r="B57" s="75" t="s">
        <v>8</v>
      </c>
      <c r="C57" s="59" t="s">
        <v>131</v>
      </c>
      <c r="D57" s="9" t="s">
        <v>63</v>
      </c>
      <c r="E57" s="10" t="s">
        <v>62</v>
      </c>
      <c r="F57" s="6" t="s">
        <v>9</v>
      </c>
      <c r="G57" s="6" t="s">
        <v>10</v>
      </c>
      <c r="H57" s="11">
        <v>218029</v>
      </c>
      <c r="I57" s="30">
        <v>203116</v>
      </c>
      <c r="J57" s="44">
        <v>11948</v>
      </c>
    </row>
    <row r="58" spans="1:10" s="3" customFormat="1" ht="28.5" customHeight="1">
      <c r="A58" s="74">
        <v>50</v>
      </c>
      <c r="B58" s="75" t="s">
        <v>8</v>
      </c>
      <c r="C58" s="59" t="s">
        <v>132</v>
      </c>
      <c r="D58" s="9" t="s">
        <v>63</v>
      </c>
      <c r="E58" s="10" t="s">
        <v>62</v>
      </c>
      <c r="F58" s="6" t="s">
        <v>9</v>
      </c>
      <c r="G58" s="6" t="s">
        <v>10</v>
      </c>
      <c r="H58" s="11">
        <v>464670</v>
      </c>
      <c r="I58" s="30">
        <v>432888</v>
      </c>
      <c r="J58" s="44">
        <v>25464</v>
      </c>
    </row>
    <row r="59" spans="1:10" s="3" customFormat="1" ht="37.5" customHeight="1">
      <c r="A59" s="74">
        <v>51</v>
      </c>
      <c r="B59" s="75" t="s">
        <v>8</v>
      </c>
      <c r="C59" s="59" t="s">
        <v>133</v>
      </c>
      <c r="D59" s="9" t="s">
        <v>64</v>
      </c>
      <c r="E59" s="10" t="s">
        <v>65</v>
      </c>
      <c r="F59" s="6" t="s">
        <v>66</v>
      </c>
      <c r="G59" s="6" t="s">
        <v>10</v>
      </c>
      <c r="H59" s="11">
        <v>327880.78</v>
      </c>
      <c r="I59" s="30">
        <v>154303.78</v>
      </c>
      <c r="J59" s="44">
        <v>77152</v>
      </c>
    </row>
    <row r="60" spans="1:10" s="3" customFormat="1" ht="62.25" customHeight="1">
      <c r="A60" s="74">
        <v>52</v>
      </c>
      <c r="B60" s="77" t="s">
        <v>8</v>
      </c>
      <c r="C60" s="60" t="s">
        <v>141</v>
      </c>
      <c r="D60" s="13" t="s">
        <v>102</v>
      </c>
      <c r="E60" s="22" t="s">
        <v>62</v>
      </c>
      <c r="F60" s="20" t="s">
        <v>9</v>
      </c>
      <c r="G60" s="20" t="s">
        <v>10</v>
      </c>
      <c r="H60" s="24">
        <v>285920</v>
      </c>
      <c r="I60" s="30">
        <v>255884</v>
      </c>
      <c r="J60" s="47">
        <v>15052</v>
      </c>
    </row>
    <row r="61" spans="1:10" s="3" customFormat="1" ht="33" customHeight="1">
      <c r="A61" s="74">
        <v>53</v>
      </c>
      <c r="B61" s="77" t="s">
        <v>8</v>
      </c>
      <c r="C61" s="61" t="s">
        <v>142</v>
      </c>
      <c r="D61" s="4" t="s">
        <v>143</v>
      </c>
      <c r="E61" s="10" t="s">
        <v>16</v>
      </c>
      <c r="F61" s="6" t="s">
        <v>9</v>
      </c>
      <c r="G61" s="6" t="s">
        <v>10</v>
      </c>
      <c r="H61" s="5">
        <v>7122202.45</v>
      </c>
      <c r="I61" s="30">
        <v>5621431.69</v>
      </c>
      <c r="J61" s="42">
        <v>472170.16</v>
      </c>
    </row>
    <row r="62" spans="1:10" s="3" customFormat="1" ht="45" customHeight="1">
      <c r="A62" s="74">
        <v>54</v>
      </c>
      <c r="B62" s="77" t="s">
        <v>8</v>
      </c>
      <c r="C62" s="60" t="s">
        <v>186</v>
      </c>
      <c r="D62" s="13" t="s">
        <v>103</v>
      </c>
      <c r="E62" s="22" t="s">
        <v>104</v>
      </c>
      <c r="F62" s="20" t="s">
        <v>9</v>
      </c>
      <c r="G62" s="20" t="s">
        <v>10</v>
      </c>
      <c r="H62" s="24">
        <v>393378.32</v>
      </c>
      <c r="I62" s="30">
        <v>352408.32</v>
      </c>
      <c r="J62" s="47">
        <v>20516</v>
      </c>
    </row>
    <row r="63" spans="1:10" s="3" customFormat="1" ht="59.25" customHeight="1">
      <c r="A63" s="74">
        <v>55</v>
      </c>
      <c r="B63" s="75" t="s">
        <v>8</v>
      </c>
      <c r="C63" s="59" t="s">
        <v>144</v>
      </c>
      <c r="D63" s="9" t="s">
        <v>103</v>
      </c>
      <c r="E63" s="10" t="s">
        <v>145</v>
      </c>
      <c r="F63" s="6" t="s">
        <v>9</v>
      </c>
      <c r="G63" s="6" t="s">
        <v>10</v>
      </c>
      <c r="H63" s="11">
        <v>398591.83</v>
      </c>
      <c r="I63" s="30">
        <v>362241.83</v>
      </c>
      <c r="J63" s="44">
        <v>20780</v>
      </c>
    </row>
    <row r="64" spans="1:10" s="3" customFormat="1" ht="29.25" customHeight="1">
      <c r="A64" s="74">
        <v>56</v>
      </c>
      <c r="B64" s="75" t="s">
        <v>8</v>
      </c>
      <c r="C64" s="59" t="s">
        <v>150</v>
      </c>
      <c r="D64" s="9" t="s">
        <v>103</v>
      </c>
      <c r="E64" s="10" t="s">
        <v>145</v>
      </c>
      <c r="F64" s="6" t="s">
        <v>9</v>
      </c>
      <c r="G64" s="6" t="s">
        <v>10</v>
      </c>
      <c r="H64" s="11">
        <v>588368.91</v>
      </c>
      <c r="I64" s="30">
        <v>531553.91</v>
      </c>
      <c r="J64" s="44">
        <v>32500</v>
      </c>
    </row>
    <row r="65" spans="1:10" s="3" customFormat="1" ht="41.25" customHeight="1">
      <c r="A65" s="74">
        <v>57</v>
      </c>
      <c r="B65" s="75" t="s">
        <v>8</v>
      </c>
      <c r="C65" s="59" t="s">
        <v>146</v>
      </c>
      <c r="D65" s="9" t="s">
        <v>103</v>
      </c>
      <c r="E65" s="10" t="s">
        <v>145</v>
      </c>
      <c r="F65" s="6" t="s">
        <v>9</v>
      </c>
      <c r="G65" s="6" t="s">
        <v>10</v>
      </c>
      <c r="H65" s="11">
        <v>124100</v>
      </c>
      <c r="I65" s="30">
        <v>112840</v>
      </c>
      <c r="J65" s="44">
        <v>6448</v>
      </c>
    </row>
    <row r="66" spans="1:10" s="3" customFormat="1" ht="33.75" customHeight="1">
      <c r="A66" s="74">
        <v>58</v>
      </c>
      <c r="B66" s="75" t="s">
        <v>8</v>
      </c>
      <c r="C66" s="59" t="s">
        <v>147</v>
      </c>
      <c r="D66" s="9" t="s">
        <v>103</v>
      </c>
      <c r="E66" s="10" t="s">
        <v>148</v>
      </c>
      <c r="F66" s="6" t="s">
        <v>66</v>
      </c>
      <c r="G66" s="6" t="s">
        <v>10</v>
      </c>
      <c r="H66" s="11">
        <v>148750</v>
      </c>
      <c r="I66" s="30">
        <v>87500</v>
      </c>
      <c r="J66" s="44">
        <v>35000</v>
      </c>
    </row>
    <row r="67" spans="1:10" s="3" customFormat="1" ht="39.75" customHeight="1">
      <c r="A67" s="74">
        <v>59</v>
      </c>
      <c r="B67" s="75" t="s">
        <v>8</v>
      </c>
      <c r="C67" s="59" t="s">
        <v>149</v>
      </c>
      <c r="D67" s="9" t="s">
        <v>103</v>
      </c>
      <c r="E67" s="10" t="s">
        <v>145</v>
      </c>
      <c r="F67" s="6" t="s">
        <v>9</v>
      </c>
      <c r="G67" s="6" t="s">
        <v>10</v>
      </c>
      <c r="H67" s="11">
        <v>125995.95</v>
      </c>
      <c r="I67" s="30">
        <v>113807.95</v>
      </c>
      <c r="J67" s="44">
        <v>6972</v>
      </c>
    </row>
    <row r="68" spans="1:10" s="3" customFormat="1" ht="32.25" customHeight="1">
      <c r="A68" s="74">
        <v>60</v>
      </c>
      <c r="B68" s="75" t="s">
        <v>8</v>
      </c>
      <c r="C68" s="59" t="s">
        <v>151</v>
      </c>
      <c r="D68" s="9" t="s">
        <v>152</v>
      </c>
      <c r="E68" s="10" t="s">
        <v>106</v>
      </c>
      <c r="F68" s="6" t="s">
        <v>9</v>
      </c>
      <c r="G68" s="6" t="s">
        <v>10</v>
      </c>
      <c r="H68" s="11">
        <v>160429</v>
      </c>
      <c r="I68" s="30">
        <v>145880</v>
      </c>
      <c r="J68" s="44">
        <v>8336</v>
      </c>
    </row>
    <row r="69" spans="1:10" s="3" customFormat="1" ht="36" customHeight="1">
      <c r="A69" s="74">
        <v>61</v>
      </c>
      <c r="B69" s="75" t="s">
        <v>8</v>
      </c>
      <c r="C69" s="59" t="s">
        <v>153</v>
      </c>
      <c r="D69" s="9" t="s">
        <v>154</v>
      </c>
      <c r="E69" s="10" t="s">
        <v>106</v>
      </c>
      <c r="F69" s="6" t="s">
        <v>9</v>
      </c>
      <c r="G69" s="6" t="s">
        <v>10</v>
      </c>
      <c r="H69" s="11">
        <v>82071</v>
      </c>
      <c r="I69" s="30">
        <v>74619.69</v>
      </c>
      <c r="J69" s="44">
        <v>4264</v>
      </c>
    </row>
    <row r="70" spans="1:10" s="3" customFormat="1" ht="24" customHeight="1">
      <c r="A70" s="74">
        <v>62</v>
      </c>
      <c r="B70" s="75" t="s">
        <v>8</v>
      </c>
      <c r="C70" s="59" t="s">
        <v>155</v>
      </c>
      <c r="D70" s="9" t="s">
        <v>154</v>
      </c>
      <c r="E70" s="10" t="s">
        <v>106</v>
      </c>
      <c r="F70" s="6" t="s">
        <v>9</v>
      </c>
      <c r="G70" s="6" t="s">
        <v>10</v>
      </c>
      <c r="H70" s="11">
        <v>165916.37</v>
      </c>
      <c r="I70" s="30">
        <v>150614.37</v>
      </c>
      <c r="J70" s="44">
        <v>8772</v>
      </c>
    </row>
    <row r="71" spans="1:10" s="3" customFormat="1" ht="42" customHeight="1">
      <c r="A71" s="74">
        <v>63</v>
      </c>
      <c r="B71" s="75" t="s">
        <v>8</v>
      </c>
      <c r="C71" s="61" t="s">
        <v>156</v>
      </c>
      <c r="D71" s="4" t="s">
        <v>154</v>
      </c>
      <c r="E71" s="4" t="s">
        <v>157</v>
      </c>
      <c r="F71" s="4" t="s">
        <v>9</v>
      </c>
      <c r="G71" s="4" t="s">
        <v>10</v>
      </c>
      <c r="H71" s="5">
        <v>108113.51</v>
      </c>
      <c r="I71" s="30">
        <v>98105.51</v>
      </c>
      <c r="J71" s="42">
        <f>3340*4</f>
        <v>13360</v>
      </c>
    </row>
    <row r="72" spans="1:10" s="3" customFormat="1" ht="52.5" customHeight="1">
      <c r="A72" s="74">
        <v>64</v>
      </c>
      <c r="B72" s="75" t="s">
        <v>8</v>
      </c>
      <c r="C72" s="61" t="s">
        <v>158</v>
      </c>
      <c r="D72" s="4" t="s">
        <v>154</v>
      </c>
      <c r="E72" s="4" t="s">
        <v>157</v>
      </c>
      <c r="F72" s="4" t="s">
        <v>9</v>
      </c>
      <c r="G72" s="4" t="s">
        <v>10</v>
      </c>
      <c r="H72" s="5">
        <v>124724</v>
      </c>
      <c r="I72" s="30">
        <v>113400</v>
      </c>
      <c r="J72" s="42">
        <f>3780*4</f>
        <v>15120</v>
      </c>
    </row>
    <row r="73" spans="1:10" s="3" customFormat="1" ht="72.75" customHeight="1">
      <c r="A73" s="74">
        <v>65</v>
      </c>
      <c r="B73" s="77" t="s">
        <v>8</v>
      </c>
      <c r="C73" s="60" t="s">
        <v>187</v>
      </c>
      <c r="D73" s="13" t="s">
        <v>105</v>
      </c>
      <c r="E73" s="22" t="s">
        <v>106</v>
      </c>
      <c r="F73" s="20" t="s">
        <v>9</v>
      </c>
      <c r="G73" s="20" t="s">
        <v>10</v>
      </c>
      <c r="H73" s="24">
        <v>326222.44</v>
      </c>
      <c r="I73" s="30">
        <v>291042.44</v>
      </c>
      <c r="J73" s="47">
        <v>17600</v>
      </c>
    </row>
    <row r="74" spans="1:10" s="3" customFormat="1" ht="57.75" customHeight="1">
      <c r="A74" s="74">
        <v>66</v>
      </c>
      <c r="B74" s="75" t="s">
        <v>8</v>
      </c>
      <c r="C74" s="61" t="s">
        <v>159</v>
      </c>
      <c r="D74" s="4" t="s">
        <v>160</v>
      </c>
      <c r="E74" s="4" t="s">
        <v>161</v>
      </c>
      <c r="F74" s="4" t="s">
        <v>9</v>
      </c>
      <c r="G74" s="4" t="s">
        <v>10</v>
      </c>
      <c r="H74" s="5">
        <v>72299.56</v>
      </c>
      <c r="I74" s="30">
        <v>65619.56</v>
      </c>
      <c r="J74" s="42">
        <f>2229*4</f>
        <v>8916</v>
      </c>
    </row>
    <row r="75" spans="1:10" s="3" customFormat="1" ht="51.75" customHeight="1">
      <c r="A75" s="76">
        <v>67</v>
      </c>
      <c r="B75" s="75" t="s">
        <v>8</v>
      </c>
      <c r="C75" s="59" t="s">
        <v>162</v>
      </c>
      <c r="D75" s="9" t="s">
        <v>163</v>
      </c>
      <c r="E75" s="10" t="s">
        <v>164</v>
      </c>
      <c r="F75" s="8" t="s">
        <v>9</v>
      </c>
      <c r="G75" s="8" t="s">
        <v>10</v>
      </c>
      <c r="H75" s="12">
        <v>350191.7</v>
      </c>
      <c r="I75" s="30">
        <v>318358.7</v>
      </c>
      <c r="J75" s="45">
        <v>18192</v>
      </c>
    </row>
    <row r="76" spans="1:10" s="3" customFormat="1" ht="50.25" customHeight="1">
      <c r="A76" s="74">
        <v>68</v>
      </c>
      <c r="B76" s="75" t="s">
        <v>8</v>
      </c>
      <c r="C76" s="59" t="s">
        <v>165</v>
      </c>
      <c r="D76" s="9" t="s">
        <v>163</v>
      </c>
      <c r="E76" s="10" t="s">
        <v>164</v>
      </c>
      <c r="F76" s="6" t="s">
        <v>9</v>
      </c>
      <c r="G76" s="6" t="s">
        <v>10</v>
      </c>
      <c r="H76" s="11">
        <v>119983.82</v>
      </c>
      <c r="I76" s="30">
        <v>109108.82</v>
      </c>
      <c r="J76" s="44">
        <v>6236</v>
      </c>
    </row>
    <row r="77" spans="1:10" s="3" customFormat="1" ht="44.25" customHeight="1">
      <c r="A77" s="74">
        <v>69</v>
      </c>
      <c r="B77" s="75" t="s">
        <v>8</v>
      </c>
      <c r="C77" s="59" t="s">
        <v>166</v>
      </c>
      <c r="D77" s="9" t="s">
        <v>163</v>
      </c>
      <c r="E77" s="10" t="s">
        <v>164</v>
      </c>
      <c r="F77" s="6" t="s">
        <v>9</v>
      </c>
      <c r="G77" s="6" t="s">
        <v>10</v>
      </c>
      <c r="H77" s="11">
        <v>257849</v>
      </c>
      <c r="I77" s="30">
        <v>234430</v>
      </c>
      <c r="J77" s="44">
        <v>13396</v>
      </c>
    </row>
    <row r="78" spans="1:10" s="3" customFormat="1" ht="48.75" customHeight="1">
      <c r="A78" s="74">
        <v>70</v>
      </c>
      <c r="B78" s="75" t="s">
        <v>8</v>
      </c>
      <c r="C78" s="59" t="s">
        <v>167</v>
      </c>
      <c r="D78" s="9" t="s">
        <v>163</v>
      </c>
      <c r="E78" s="10" t="s">
        <v>164</v>
      </c>
      <c r="F78" s="6" t="s">
        <v>9</v>
      </c>
      <c r="G78" s="6" t="s">
        <v>10</v>
      </c>
      <c r="H78" s="11">
        <v>100808.95</v>
      </c>
      <c r="I78" s="30">
        <v>90552.95</v>
      </c>
      <c r="J78" s="44">
        <v>5888</v>
      </c>
    </row>
    <row r="79" spans="1:10" s="3" customFormat="1" ht="45" customHeight="1">
      <c r="A79" s="76">
        <v>71</v>
      </c>
      <c r="B79" s="75" t="s">
        <v>8</v>
      </c>
      <c r="C79" s="59" t="s">
        <v>168</v>
      </c>
      <c r="D79" s="9" t="s">
        <v>169</v>
      </c>
      <c r="E79" s="10" t="s">
        <v>170</v>
      </c>
      <c r="F79" s="8" t="s">
        <v>9</v>
      </c>
      <c r="G79" s="8" t="s">
        <v>10</v>
      </c>
      <c r="H79" s="12">
        <v>56168</v>
      </c>
      <c r="I79" s="30">
        <v>47088.62</v>
      </c>
      <c r="J79" s="45">
        <v>6076</v>
      </c>
    </row>
    <row r="80" spans="1:10" s="3" customFormat="1" ht="43.5" customHeight="1">
      <c r="A80" s="74">
        <v>72</v>
      </c>
      <c r="B80" s="75" t="s">
        <v>8</v>
      </c>
      <c r="C80" s="59" t="s">
        <v>171</v>
      </c>
      <c r="D80" s="9" t="s">
        <v>169</v>
      </c>
      <c r="E80" s="10" t="s">
        <v>170</v>
      </c>
      <c r="F80" s="6" t="s">
        <v>9</v>
      </c>
      <c r="G80" s="6" t="s">
        <v>10</v>
      </c>
      <c r="H80" s="11">
        <v>314154</v>
      </c>
      <c r="I80" s="30">
        <v>263221</v>
      </c>
      <c r="J80" s="44">
        <v>33964</v>
      </c>
    </row>
    <row r="81" spans="1:10" s="3" customFormat="1" ht="34.5" customHeight="1">
      <c r="A81" s="74">
        <v>73</v>
      </c>
      <c r="B81" s="75" t="s">
        <v>8</v>
      </c>
      <c r="C81" s="59" t="s">
        <v>172</v>
      </c>
      <c r="D81" s="9" t="s">
        <v>173</v>
      </c>
      <c r="E81" s="10" t="s">
        <v>91</v>
      </c>
      <c r="F81" s="6" t="s">
        <v>66</v>
      </c>
      <c r="G81" s="6" t="s">
        <v>10</v>
      </c>
      <c r="H81" s="25">
        <v>2082836.33</v>
      </c>
      <c r="I81" s="30">
        <v>1258487.6</v>
      </c>
      <c r="J81" s="44">
        <v>235248.44</v>
      </c>
    </row>
    <row r="82" spans="1:10" s="3" customFormat="1" ht="33.75" customHeight="1">
      <c r="A82" s="74">
        <v>74</v>
      </c>
      <c r="B82" s="75" t="s">
        <v>8</v>
      </c>
      <c r="C82" s="59" t="s">
        <v>174</v>
      </c>
      <c r="D82" s="9" t="s">
        <v>173</v>
      </c>
      <c r="E82" s="10" t="s">
        <v>16</v>
      </c>
      <c r="F82" s="6" t="s">
        <v>66</v>
      </c>
      <c r="G82" s="6" t="s">
        <v>10</v>
      </c>
      <c r="H82" s="25">
        <v>1781963.5</v>
      </c>
      <c r="I82" s="30">
        <v>1488136</v>
      </c>
      <c r="J82" s="44">
        <v>121296</v>
      </c>
    </row>
    <row r="83" spans="1:10" s="3" customFormat="1" ht="36" customHeight="1">
      <c r="A83" s="74">
        <v>75</v>
      </c>
      <c r="B83" s="75" t="s">
        <v>8</v>
      </c>
      <c r="C83" s="59" t="s">
        <v>175</v>
      </c>
      <c r="D83" s="9" t="s">
        <v>173</v>
      </c>
      <c r="E83" s="10" t="s">
        <v>74</v>
      </c>
      <c r="F83" s="6" t="s">
        <v>66</v>
      </c>
      <c r="G83" s="6" t="s">
        <v>10</v>
      </c>
      <c r="H83" s="25">
        <v>7548697.39</v>
      </c>
      <c r="I83" s="30">
        <v>6625300.45</v>
      </c>
      <c r="J83" s="44">
        <v>399870.64</v>
      </c>
    </row>
    <row r="84" spans="1:10" s="3" customFormat="1" ht="42" customHeight="1">
      <c r="A84" s="74">
        <v>76</v>
      </c>
      <c r="B84" s="75" t="s">
        <v>8</v>
      </c>
      <c r="C84" s="59" t="s">
        <v>176</v>
      </c>
      <c r="D84" s="9" t="s">
        <v>177</v>
      </c>
      <c r="E84" s="10" t="s">
        <v>178</v>
      </c>
      <c r="F84" s="6" t="s">
        <v>9</v>
      </c>
      <c r="G84" s="6" t="s">
        <v>10</v>
      </c>
      <c r="H84" s="11">
        <v>74002.99</v>
      </c>
      <c r="I84" s="30">
        <v>61528.99</v>
      </c>
      <c r="J84" s="44">
        <v>8324</v>
      </c>
    </row>
    <row r="85" spans="1:10" s="3" customFormat="1" ht="54" customHeight="1">
      <c r="A85" s="76">
        <v>77</v>
      </c>
      <c r="B85" s="75" t="s">
        <v>8</v>
      </c>
      <c r="C85" s="59" t="s">
        <v>179</v>
      </c>
      <c r="D85" s="9" t="s">
        <v>177</v>
      </c>
      <c r="E85" s="10" t="s">
        <v>180</v>
      </c>
      <c r="F85" s="8" t="s">
        <v>9</v>
      </c>
      <c r="G85" s="8" t="s">
        <v>10</v>
      </c>
      <c r="H85" s="12">
        <v>631628</v>
      </c>
      <c r="I85" s="30">
        <v>580496</v>
      </c>
      <c r="J85" s="45">
        <v>32704</v>
      </c>
    </row>
    <row r="86" spans="1:10" s="3" customFormat="1" ht="56.25" customHeight="1">
      <c r="A86" s="74">
        <v>78</v>
      </c>
      <c r="B86" s="75" t="s">
        <v>8</v>
      </c>
      <c r="C86" s="59" t="s">
        <v>181</v>
      </c>
      <c r="D86" s="9" t="s">
        <v>182</v>
      </c>
      <c r="E86" s="10" t="s">
        <v>183</v>
      </c>
      <c r="F86" s="6" t="s">
        <v>9</v>
      </c>
      <c r="G86" s="6" t="s">
        <v>10</v>
      </c>
      <c r="H86" s="11">
        <v>166719</v>
      </c>
      <c r="I86" s="30">
        <v>164448</v>
      </c>
      <c r="J86" s="44">
        <v>9136</v>
      </c>
    </row>
    <row r="87" spans="1:10" s="3" customFormat="1" ht="48" customHeight="1">
      <c r="A87" s="74">
        <v>79</v>
      </c>
      <c r="B87" s="75" t="s">
        <v>8</v>
      </c>
      <c r="C87" s="59" t="s">
        <v>184</v>
      </c>
      <c r="D87" s="9" t="s">
        <v>182</v>
      </c>
      <c r="E87" s="10" t="s">
        <v>183</v>
      </c>
      <c r="F87" s="8" t="s">
        <v>66</v>
      </c>
      <c r="G87" s="6" t="s">
        <v>10</v>
      </c>
      <c r="H87" s="11">
        <v>130893</v>
      </c>
      <c r="I87" s="30">
        <v>129168</v>
      </c>
      <c r="J87" s="44">
        <v>7176</v>
      </c>
    </row>
    <row r="88" spans="1:10" s="3" customFormat="1" ht="44.25" customHeight="1">
      <c r="A88" s="74">
        <v>80</v>
      </c>
      <c r="B88" s="75" t="s">
        <v>8</v>
      </c>
      <c r="C88" s="59" t="s">
        <v>185</v>
      </c>
      <c r="D88" s="9" t="s">
        <v>182</v>
      </c>
      <c r="E88" s="10" t="s">
        <v>183</v>
      </c>
      <c r="F88" s="6" t="s">
        <v>9</v>
      </c>
      <c r="G88" s="6" t="s">
        <v>10</v>
      </c>
      <c r="H88" s="11">
        <v>155185</v>
      </c>
      <c r="I88" s="30">
        <v>153072</v>
      </c>
      <c r="J88" s="44">
        <v>8504</v>
      </c>
    </row>
    <row r="89" spans="1:10" s="3" customFormat="1" ht="44.25" customHeight="1">
      <c r="A89" s="74">
        <v>81</v>
      </c>
      <c r="B89" s="77" t="s">
        <v>8</v>
      </c>
      <c r="C89" s="64" t="s">
        <v>188</v>
      </c>
      <c r="D89" s="13" t="s">
        <v>189</v>
      </c>
      <c r="E89" s="22" t="s">
        <v>190</v>
      </c>
      <c r="F89" s="13" t="s">
        <v>9</v>
      </c>
      <c r="G89" s="6" t="s">
        <v>10</v>
      </c>
      <c r="H89" s="7">
        <v>230812</v>
      </c>
      <c r="I89" s="30">
        <v>162935.83</v>
      </c>
      <c r="J89" s="48">
        <v>54312</v>
      </c>
    </row>
    <row r="90" spans="1:10" s="3" customFormat="1" ht="39.75" customHeight="1">
      <c r="A90" s="74">
        <v>82</v>
      </c>
      <c r="B90" s="77" t="s">
        <v>8</v>
      </c>
      <c r="C90" s="65" t="s">
        <v>191</v>
      </c>
      <c r="D90" s="36" t="s">
        <v>197</v>
      </c>
      <c r="E90" s="54" t="s">
        <v>198</v>
      </c>
      <c r="F90" s="53" t="s">
        <v>9</v>
      </c>
      <c r="G90" s="26" t="s">
        <v>10</v>
      </c>
      <c r="H90" s="7">
        <v>428550</v>
      </c>
      <c r="I90" s="30">
        <v>400752</v>
      </c>
      <c r="J90" s="48">
        <f>5566*4</f>
        <v>22264</v>
      </c>
    </row>
    <row r="91" spans="1:10" s="3" customFormat="1" ht="56.25" customHeight="1">
      <c r="A91" s="74">
        <v>83</v>
      </c>
      <c r="B91" s="77" t="s">
        <v>8</v>
      </c>
      <c r="C91" s="64" t="s">
        <v>199</v>
      </c>
      <c r="D91" s="51" t="s">
        <v>200</v>
      </c>
      <c r="E91" s="52" t="s">
        <v>201</v>
      </c>
      <c r="F91" s="51" t="s">
        <v>9</v>
      </c>
      <c r="G91" s="6" t="s">
        <v>10</v>
      </c>
      <c r="H91" s="7">
        <v>15371257</v>
      </c>
      <c r="I91" s="30">
        <v>15371257</v>
      </c>
      <c r="J91" s="48">
        <v>842203</v>
      </c>
    </row>
    <row r="92" spans="1:10" s="3" customFormat="1" ht="45.75" customHeight="1">
      <c r="A92" s="74">
        <v>84</v>
      </c>
      <c r="B92" s="77" t="s">
        <v>8</v>
      </c>
      <c r="C92" s="64" t="s">
        <v>202</v>
      </c>
      <c r="D92" s="6" t="s">
        <v>203</v>
      </c>
      <c r="E92" s="14" t="s">
        <v>204</v>
      </c>
      <c r="F92" s="6" t="s">
        <v>9</v>
      </c>
      <c r="G92" s="6" t="s">
        <v>10</v>
      </c>
      <c r="H92" s="7">
        <v>2234190</v>
      </c>
      <c r="I92" s="30">
        <v>2234190</v>
      </c>
      <c r="J92" s="48">
        <v>91770</v>
      </c>
    </row>
    <row r="93" spans="1:10" s="3" customFormat="1" ht="31.5" customHeight="1">
      <c r="A93" s="74">
        <v>85</v>
      </c>
      <c r="B93" s="77" t="s">
        <v>8</v>
      </c>
      <c r="C93" s="64" t="s">
        <v>205</v>
      </c>
      <c r="D93" s="6" t="s">
        <v>206</v>
      </c>
      <c r="E93" s="14" t="s">
        <v>207</v>
      </c>
      <c r="F93" s="6" t="s">
        <v>9</v>
      </c>
      <c r="G93" s="6" t="s">
        <v>10</v>
      </c>
      <c r="H93" s="7">
        <v>73293</v>
      </c>
      <c r="I93" s="30">
        <v>71410</v>
      </c>
      <c r="J93" s="48">
        <v>3860</v>
      </c>
    </row>
    <row r="94" spans="1:10" s="3" customFormat="1" ht="45.75" customHeight="1">
      <c r="A94" s="74">
        <v>86</v>
      </c>
      <c r="B94" s="75" t="s">
        <v>8</v>
      </c>
      <c r="C94" s="66" t="s">
        <v>208</v>
      </c>
      <c r="D94" s="8" t="s">
        <v>209</v>
      </c>
      <c r="E94" s="36" t="s">
        <v>210</v>
      </c>
      <c r="F94" s="8" t="s">
        <v>9</v>
      </c>
      <c r="G94" s="8" t="s">
        <v>10</v>
      </c>
      <c r="H94" s="37">
        <v>4342489</v>
      </c>
      <c r="I94" s="30">
        <v>4191225</v>
      </c>
      <c r="J94" s="49">
        <v>223532</v>
      </c>
    </row>
    <row r="95" spans="1:11" ht="27" customHeight="1">
      <c r="A95" s="76">
        <v>87</v>
      </c>
      <c r="B95" s="75" t="s">
        <v>8</v>
      </c>
      <c r="C95" s="66" t="s">
        <v>211</v>
      </c>
      <c r="D95" s="8" t="s">
        <v>212</v>
      </c>
      <c r="E95" s="36" t="s">
        <v>210</v>
      </c>
      <c r="F95" s="8" t="s">
        <v>9</v>
      </c>
      <c r="G95" s="8" t="s">
        <v>10</v>
      </c>
      <c r="H95" s="37">
        <v>422822</v>
      </c>
      <c r="I95" s="30">
        <v>411269.93</v>
      </c>
      <c r="J95" s="49">
        <v>21968</v>
      </c>
      <c r="K95" s="3"/>
    </row>
    <row r="96" spans="1:11" ht="45" customHeight="1">
      <c r="A96" s="74">
        <v>88</v>
      </c>
      <c r="B96" s="77" t="s">
        <v>8</v>
      </c>
      <c r="C96" s="64" t="s">
        <v>213</v>
      </c>
      <c r="D96" s="6" t="s">
        <v>212</v>
      </c>
      <c r="E96" s="14" t="s">
        <v>210</v>
      </c>
      <c r="F96" s="6" t="s">
        <v>9</v>
      </c>
      <c r="G96" s="6" t="s">
        <v>10</v>
      </c>
      <c r="H96" s="7">
        <v>403577</v>
      </c>
      <c r="I96" s="30">
        <v>392926.58</v>
      </c>
      <c r="J96" s="48">
        <v>20968</v>
      </c>
      <c r="K96" s="3"/>
    </row>
    <row r="97" spans="1:11" ht="45.75" customHeight="1">
      <c r="A97" s="76">
        <v>89</v>
      </c>
      <c r="B97" s="75" t="s">
        <v>8</v>
      </c>
      <c r="C97" s="66" t="s">
        <v>214</v>
      </c>
      <c r="D97" s="8" t="s">
        <v>212</v>
      </c>
      <c r="E97" s="36" t="s">
        <v>210</v>
      </c>
      <c r="F97" s="8" t="s">
        <v>9</v>
      </c>
      <c r="G97" s="8" t="s">
        <v>10</v>
      </c>
      <c r="H97" s="37">
        <v>320805.3</v>
      </c>
      <c r="I97" s="30">
        <v>281388.13</v>
      </c>
      <c r="J97" s="49">
        <v>16668</v>
      </c>
      <c r="K97" s="3"/>
    </row>
    <row r="98" spans="1:11" ht="44.25" customHeight="1">
      <c r="A98" s="74">
        <v>90</v>
      </c>
      <c r="B98" s="77" t="s">
        <v>8</v>
      </c>
      <c r="C98" s="64" t="s">
        <v>215</v>
      </c>
      <c r="D98" s="6" t="s">
        <v>212</v>
      </c>
      <c r="E98" s="14" t="s">
        <v>210</v>
      </c>
      <c r="F98" s="6" t="s">
        <v>9</v>
      </c>
      <c r="G98" s="6" t="s">
        <v>10</v>
      </c>
      <c r="H98" s="7">
        <v>718952</v>
      </c>
      <c r="I98" s="30">
        <v>700350</v>
      </c>
      <c r="J98" s="48">
        <v>37352</v>
      </c>
      <c r="K98" s="3"/>
    </row>
    <row r="99" spans="1:11" ht="45.75" customHeight="1">
      <c r="A99" s="76">
        <v>91</v>
      </c>
      <c r="B99" s="75" t="s">
        <v>8</v>
      </c>
      <c r="C99" s="66" t="s">
        <v>216</v>
      </c>
      <c r="D99" s="8" t="s">
        <v>212</v>
      </c>
      <c r="E99" s="36" t="s">
        <v>210</v>
      </c>
      <c r="F99" s="8" t="s">
        <v>9</v>
      </c>
      <c r="G99" s="8" t="s">
        <v>10</v>
      </c>
      <c r="H99" s="37">
        <v>953913.17</v>
      </c>
      <c r="I99" s="30">
        <v>842648.5</v>
      </c>
      <c r="J99" s="49">
        <v>49556</v>
      </c>
      <c r="K99" s="3"/>
    </row>
    <row r="100" spans="1:11" ht="49.5" customHeight="1">
      <c r="A100" s="76">
        <v>92</v>
      </c>
      <c r="B100" s="75" t="s">
        <v>8</v>
      </c>
      <c r="C100" s="66" t="s">
        <v>217</v>
      </c>
      <c r="D100" s="8" t="s">
        <v>212</v>
      </c>
      <c r="E100" s="36" t="s">
        <v>210</v>
      </c>
      <c r="F100" s="8" t="s">
        <v>9</v>
      </c>
      <c r="G100" s="8" t="s">
        <v>10</v>
      </c>
      <c r="H100" s="37">
        <v>757898.64</v>
      </c>
      <c r="I100" s="30">
        <v>738267.64</v>
      </c>
      <c r="J100" s="49">
        <v>39376</v>
      </c>
      <c r="K100" s="3"/>
    </row>
    <row r="101" spans="1:11" ht="44.25" customHeight="1">
      <c r="A101" s="76">
        <v>93</v>
      </c>
      <c r="B101" s="75" t="s">
        <v>8</v>
      </c>
      <c r="C101" s="66" t="s">
        <v>218</v>
      </c>
      <c r="D101" s="8" t="s">
        <v>219</v>
      </c>
      <c r="E101" s="36" t="s">
        <v>220</v>
      </c>
      <c r="F101" s="8" t="s">
        <v>9</v>
      </c>
      <c r="G101" s="8" t="s">
        <v>10</v>
      </c>
      <c r="H101" s="37">
        <v>86513.93</v>
      </c>
      <c r="I101" s="30">
        <v>85213.93</v>
      </c>
      <c r="J101" s="49">
        <v>5464</v>
      </c>
      <c r="K101" s="3"/>
    </row>
    <row r="102" spans="1:11" ht="44.25" customHeight="1">
      <c r="A102" s="74">
        <v>94</v>
      </c>
      <c r="B102" s="77" t="s">
        <v>8</v>
      </c>
      <c r="C102" s="64" t="s">
        <v>221</v>
      </c>
      <c r="D102" s="6" t="s">
        <v>219</v>
      </c>
      <c r="E102" s="14" t="s">
        <v>220</v>
      </c>
      <c r="F102" s="6" t="s">
        <v>9</v>
      </c>
      <c r="G102" s="6" t="s">
        <v>10</v>
      </c>
      <c r="H102" s="7">
        <v>568398</v>
      </c>
      <c r="I102" s="30">
        <v>560655</v>
      </c>
      <c r="J102" s="48">
        <v>31204</v>
      </c>
      <c r="K102" s="3"/>
    </row>
    <row r="103" spans="1:11" ht="36.75" customHeight="1">
      <c r="A103" s="74">
        <v>95</v>
      </c>
      <c r="B103" s="77" t="s">
        <v>8</v>
      </c>
      <c r="C103" s="67" t="s">
        <v>222</v>
      </c>
      <c r="D103" s="6" t="s">
        <v>223</v>
      </c>
      <c r="E103" s="14" t="s">
        <v>220</v>
      </c>
      <c r="F103" s="6" t="s">
        <v>9</v>
      </c>
      <c r="G103" s="6" t="s">
        <v>10</v>
      </c>
      <c r="H103" s="7">
        <v>50044</v>
      </c>
      <c r="I103" s="30">
        <v>49425</v>
      </c>
      <c r="J103" s="48">
        <v>2636</v>
      </c>
      <c r="K103" s="3"/>
    </row>
    <row r="104" spans="1:11" ht="45" customHeight="1">
      <c r="A104" s="74">
        <v>96</v>
      </c>
      <c r="B104" s="77" t="s">
        <v>8</v>
      </c>
      <c r="C104" s="68" t="s">
        <v>224</v>
      </c>
      <c r="D104" s="14" t="s">
        <v>223</v>
      </c>
      <c r="E104" s="14" t="s">
        <v>225</v>
      </c>
      <c r="F104" s="6" t="s">
        <v>9</v>
      </c>
      <c r="G104" s="6" t="s">
        <v>10</v>
      </c>
      <c r="H104" s="7">
        <v>150000</v>
      </c>
      <c r="I104" s="30">
        <v>148050</v>
      </c>
      <c r="J104" s="48">
        <v>7896</v>
      </c>
      <c r="K104" s="3"/>
    </row>
    <row r="105" spans="1:11" ht="45" customHeight="1">
      <c r="A105" s="74">
        <v>97</v>
      </c>
      <c r="B105" s="77" t="s">
        <v>8</v>
      </c>
      <c r="C105" s="64" t="s">
        <v>226</v>
      </c>
      <c r="D105" s="14" t="s">
        <v>227</v>
      </c>
      <c r="E105" s="14" t="s">
        <v>228</v>
      </c>
      <c r="F105" s="6" t="s">
        <v>9</v>
      </c>
      <c r="G105" s="6" t="s">
        <v>10</v>
      </c>
      <c r="H105" s="7">
        <v>1233086</v>
      </c>
      <c r="I105" s="30">
        <v>1217140</v>
      </c>
      <c r="J105" s="48">
        <v>64060</v>
      </c>
      <c r="K105" s="3"/>
    </row>
    <row r="106" spans="1:11" ht="46.5" customHeight="1">
      <c r="A106" s="74">
        <v>98</v>
      </c>
      <c r="B106" s="77" t="s">
        <v>8</v>
      </c>
      <c r="C106" s="64" t="s">
        <v>229</v>
      </c>
      <c r="D106" s="14" t="s">
        <v>230</v>
      </c>
      <c r="E106" s="14" t="s">
        <v>231</v>
      </c>
      <c r="F106" s="6" t="s">
        <v>9</v>
      </c>
      <c r="G106" s="6" t="s">
        <v>10</v>
      </c>
      <c r="H106" s="7">
        <v>2640000</v>
      </c>
      <c r="I106" s="30">
        <v>2640000</v>
      </c>
      <c r="J106" s="48">
        <v>36120</v>
      </c>
      <c r="K106" s="3"/>
    </row>
    <row r="107" spans="1:11" ht="37.5" customHeight="1">
      <c r="A107" s="74">
        <v>99</v>
      </c>
      <c r="B107" s="77" t="s">
        <v>8</v>
      </c>
      <c r="C107" s="64" t="s">
        <v>232</v>
      </c>
      <c r="D107" s="14" t="s">
        <v>230</v>
      </c>
      <c r="E107" s="14" t="s">
        <v>231</v>
      </c>
      <c r="F107" s="6" t="s">
        <v>9</v>
      </c>
      <c r="G107" s="6" t="s">
        <v>10</v>
      </c>
      <c r="H107" s="7">
        <v>704000</v>
      </c>
      <c r="I107" s="30">
        <v>704000</v>
      </c>
      <c r="J107" s="48">
        <v>9632</v>
      </c>
      <c r="K107" s="3"/>
    </row>
    <row r="108" spans="1:11" ht="48.75" customHeight="1">
      <c r="A108" s="76">
        <v>100</v>
      </c>
      <c r="B108" s="75" t="s">
        <v>8</v>
      </c>
      <c r="C108" s="66" t="s">
        <v>233</v>
      </c>
      <c r="D108" s="57" t="s">
        <v>234</v>
      </c>
      <c r="E108" s="36" t="s">
        <v>235</v>
      </c>
      <c r="F108" s="8" t="s">
        <v>9</v>
      </c>
      <c r="G108" s="8" t="s">
        <v>10</v>
      </c>
      <c r="H108" s="37">
        <v>269938.69</v>
      </c>
      <c r="I108" s="30">
        <v>265749.69</v>
      </c>
      <c r="J108" s="49">
        <v>16872</v>
      </c>
      <c r="K108" s="3"/>
    </row>
    <row r="109" spans="1:11" ht="75" customHeight="1">
      <c r="A109" s="76">
        <v>101</v>
      </c>
      <c r="B109" s="75" t="s">
        <v>8</v>
      </c>
      <c r="C109" s="69" t="s">
        <v>242</v>
      </c>
      <c r="D109" s="33" t="s">
        <v>243</v>
      </c>
      <c r="E109" s="33" t="s">
        <v>244</v>
      </c>
      <c r="F109" s="8" t="s">
        <v>9</v>
      </c>
      <c r="G109" s="8" t="s">
        <v>10</v>
      </c>
      <c r="H109" s="34">
        <v>302997</v>
      </c>
      <c r="I109" s="38">
        <v>285852.1</v>
      </c>
      <c r="J109" s="49">
        <v>0</v>
      </c>
      <c r="K109" s="3"/>
    </row>
    <row r="110" spans="1:11" ht="62.25" customHeight="1">
      <c r="A110" s="76">
        <v>102</v>
      </c>
      <c r="B110" s="77" t="s">
        <v>8</v>
      </c>
      <c r="C110" s="70" t="s">
        <v>245</v>
      </c>
      <c r="D110" s="4" t="s">
        <v>246</v>
      </c>
      <c r="E110" s="4" t="s">
        <v>247</v>
      </c>
      <c r="F110" s="4" t="s">
        <v>66</v>
      </c>
      <c r="G110" s="4" t="s">
        <v>10</v>
      </c>
      <c r="H110" s="5">
        <v>255434</v>
      </c>
      <c r="I110" s="38">
        <v>255433.89</v>
      </c>
      <c r="J110" s="42">
        <v>0</v>
      </c>
      <c r="K110" s="3"/>
    </row>
    <row r="111" spans="1:11" ht="62.25" customHeight="1">
      <c r="A111" s="76">
        <v>103</v>
      </c>
      <c r="B111" s="77" t="s">
        <v>8</v>
      </c>
      <c r="C111" s="61" t="s">
        <v>248</v>
      </c>
      <c r="D111" s="4" t="s">
        <v>249</v>
      </c>
      <c r="E111" s="4" t="s">
        <v>250</v>
      </c>
      <c r="F111" s="4" t="s">
        <v>66</v>
      </c>
      <c r="G111" s="4" t="s">
        <v>10</v>
      </c>
      <c r="H111" s="5">
        <v>1500000</v>
      </c>
      <c r="I111" s="55">
        <v>105001</v>
      </c>
      <c r="J111" s="56">
        <v>0</v>
      </c>
      <c r="K111" s="3"/>
    </row>
    <row r="112" spans="1:10" ht="12.75">
      <c r="A112" s="78"/>
      <c r="B112" s="79" t="s">
        <v>0</v>
      </c>
      <c r="C112" s="71" t="s">
        <v>0</v>
      </c>
      <c r="D112" s="27" t="s">
        <v>0</v>
      </c>
      <c r="E112" s="27" t="s">
        <v>0</v>
      </c>
      <c r="F112" s="27" t="s">
        <v>0</v>
      </c>
      <c r="G112" s="28" t="s">
        <v>15</v>
      </c>
      <c r="H112" s="29">
        <f>SUM(H9:H111)</f>
        <v>123078334.44</v>
      </c>
      <c r="I112" s="30">
        <f>SUM(I9:I111)</f>
        <v>96059403.60000001</v>
      </c>
      <c r="J112" s="50">
        <f>SUM(J9:J111)+1</f>
        <v>7117370.32</v>
      </c>
    </row>
    <row r="114" spans="3:8" ht="15.75">
      <c r="C114" s="40" t="s">
        <v>236</v>
      </c>
      <c r="D114" s="31"/>
      <c r="E114" s="31"/>
      <c r="F114" s="31"/>
      <c r="G114" s="31"/>
      <c r="H114" s="31" t="s">
        <v>237</v>
      </c>
    </row>
  </sheetData>
  <sheetProtection selectLockedCells="1" selectUnlockedCells="1"/>
  <mergeCells count="14">
    <mergeCell ref="A5:A7"/>
    <mergeCell ref="H5:H7"/>
    <mergeCell ref="F5:F7"/>
    <mergeCell ref="G5:G7"/>
    <mergeCell ref="C5:C7"/>
    <mergeCell ref="D5:D7"/>
    <mergeCell ref="E5:E7"/>
    <mergeCell ref="B5:B7"/>
    <mergeCell ref="J5:J7"/>
    <mergeCell ref="I5:I7"/>
    <mergeCell ref="B4:J4"/>
    <mergeCell ref="H1:J1"/>
    <mergeCell ref="H2:J2"/>
    <mergeCell ref="F3:J3"/>
  </mergeCells>
  <printOptions horizontalCentered="1"/>
  <pageMargins left="0.5118110236220472" right="0.31496062992125984" top="0.7086614173228347" bottom="0.3937007874015748" header="0.5118110236220472" footer="0.2755905511811024"/>
  <pageSetup cellComments="atEnd" firstPageNumber="1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2024-02-14T09:04:51Z</cp:lastPrinted>
  <dcterms:created xsi:type="dcterms:W3CDTF">2016-02-04T06:38:50Z</dcterms:created>
  <dcterms:modified xsi:type="dcterms:W3CDTF">2024-02-14T09:05:17Z</dcterms:modified>
  <cp:category/>
  <cp:version/>
  <cp:contentType/>
  <cp:contentStatus/>
</cp:coreProperties>
</file>