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ESlise\Desktop\DOMES_LEMUMI\"/>
    </mc:Choice>
  </mc:AlternateContent>
  <xr:revisionPtr revIDLastSave="0" documentId="8_{4B7711BC-C355-4664-B760-535802264D5A}" xr6:coauthVersionLast="47" xr6:coauthVersionMax="47" xr10:uidLastSave="{00000000-0000-0000-0000-000000000000}"/>
  <bookViews>
    <workbookView xWindow="3120" yWindow="3120" windowWidth="2160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P21" i="1"/>
  <c r="P20" i="1"/>
  <c r="P18" i="1"/>
  <c r="O17" i="1"/>
  <c r="O19" i="1" s="1"/>
  <c r="O22" i="1" s="1"/>
  <c r="N17" i="1"/>
  <c r="N19" i="1" s="1"/>
  <c r="N22" i="1" s="1"/>
  <c r="M17" i="1"/>
  <c r="M19" i="1" s="1"/>
  <c r="M22" i="1" s="1"/>
  <c r="L17" i="1"/>
  <c r="L19" i="1" s="1"/>
  <c r="L22" i="1" s="1"/>
  <c r="K17" i="1"/>
  <c r="K19" i="1" s="1"/>
  <c r="K22" i="1" s="1"/>
  <c r="J17" i="1"/>
  <c r="J19" i="1" s="1"/>
  <c r="J22" i="1" s="1"/>
  <c r="I17" i="1"/>
  <c r="I19" i="1" s="1"/>
  <c r="I22" i="1" s="1"/>
  <c r="H17" i="1"/>
  <c r="H19" i="1" s="1"/>
  <c r="H22" i="1" s="1"/>
  <c r="G17" i="1"/>
  <c r="G19" i="1" s="1"/>
  <c r="G22" i="1" s="1"/>
  <c r="F17" i="1"/>
  <c r="F19" i="1" s="1"/>
  <c r="F22" i="1" s="1"/>
  <c r="E17" i="1"/>
  <c r="E19" i="1" s="1"/>
  <c r="E22" i="1" s="1"/>
  <c r="D17" i="1"/>
  <c r="D19" i="1" s="1"/>
  <c r="D22" i="1" s="1"/>
  <c r="C17" i="1"/>
  <c r="C19" i="1" s="1"/>
  <c r="P16" i="1"/>
  <c r="P15" i="1"/>
  <c r="P14" i="1"/>
  <c r="P13" i="1"/>
  <c r="P12" i="1"/>
  <c r="P11" i="1"/>
  <c r="P23" i="1" l="1"/>
  <c r="J26" i="1"/>
  <c r="J27" i="1"/>
  <c r="P19" i="1"/>
  <c r="C22" i="1"/>
  <c r="G27" i="1"/>
  <c r="G26" i="1"/>
  <c r="K27" i="1"/>
  <c r="K26" i="1"/>
  <c r="O27" i="1"/>
  <c r="O26" i="1"/>
  <c r="M26" i="1"/>
  <c r="M27" i="1"/>
  <c r="E27" i="1"/>
  <c r="E26" i="1"/>
  <c r="F26" i="1"/>
  <c r="F27" i="1"/>
  <c r="N26" i="1"/>
  <c r="N27" i="1"/>
  <c r="I26" i="1"/>
  <c r="I27" i="1"/>
  <c r="D27" i="1"/>
  <c r="D26" i="1"/>
  <c r="H27" i="1"/>
  <c r="H26" i="1"/>
  <c r="L27" i="1"/>
  <c r="L26" i="1"/>
  <c r="P17" i="1"/>
  <c r="P22" i="1" l="1"/>
  <c r="C27" i="1"/>
  <c r="C26" i="1"/>
  <c r="P27" i="1" l="1"/>
  <c r="P26" i="1"/>
</calcChain>
</file>

<file path=xl/sharedStrings.xml><?xml version="1.0" encoding="utf-8"?>
<sst xmlns="http://schemas.openxmlformats.org/spreadsheetml/2006/main" count="41" uniqueCount="41">
  <si>
    <t xml:space="preserve">Pielikums </t>
  </si>
  <si>
    <t>EKK kods</t>
  </si>
  <si>
    <t>Izdevumi</t>
  </si>
  <si>
    <t>Cīrulītis</t>
  </si>
  <si>
    <t>Dzīpariņš</t>
  </si>
  <si>
    <t>Zelta sietiņš</t>
  </si>
  <si>
    <t>Saulīte</t>
  </si>
  <si>
    <t>Ābelīte</t>
  </si>
  <si>
    <t>Strautiņš</t>
  </si>
  <si>
    <t>Riekstiņš</t>
  </si>
  <si>
    <t>Madlienas PII Taurenītis</t>
  </si>
  <si>
    <t>Čiekuriņš</t>
  </si>
  <si>
    <t>Urdaviņa</t>
  </si>
  <si>
    <t>Pūt Vējiņi</t>
  </si>
  <si>
    <t>Gaismiņa</t>
  </si>
  <si>
    <t xml:space="preserve"> Birztaliņa</t>
  </si>
  <si>
    <t>Kopā/
Vidējās izmaksas</t>
  </si>
  <si>
    <r>
      <t>Atalgojums</t>
    </r>
    <r>
      <rPr>
        <sz val="10"/>
        <rFont val="Times New Roman"/>
        <family val="1"/>
        <charset val="186"/>
      </rPr>
      <t xml:space="preserve"> (izņemot mērķdotāciju)</t>
    </r>
  </si>
  <si>
    <r>
      <t xml:space="preserve">Darba devēja VSAOI, pabalsti, kompensācijas </t>
    </r>
    <r>
      <rPr>
        <sz val="10"/>
        <rFont val="Times New Roman"/>
        <family val="1"/>
        <charset val="186"/>
      </rPr>
      <t>(izņemot VSAOI mērķdotācijai)</t>
    </r>
  </si>
  <si>
    <t>Mācību, darba un dienesta komandējumi, dienesta, darba braucieni</t>
  </si>
  <si>
    <t>Pakalpojumu samaksa</t>
  </si>
  <si>
    <r>
      <t xml:space="preserve">Krājumi, materiāli, energoresursi, biroja preces, inventārs </t>
    </r>
    <r>
      <rPr>
        <sz val="10"/>
        <rFont val="Times New Roman"/>
        <family val="1"/>
        <charset val="186"/>
      </rPr>
      <t>(izņemot ēdināšanas izdevumus (EKK 2363) un  EKK2370 valsts budžeta dotāciju mācību līdzekļu iegādei )</t>
    </r>
  </si>
  <si>
    <t>Izdevumi periodikas  iegādei</t>
  </si>
  <si>
    <t>Kopā pašvaldības līdzekļi</t>
  </si>
  <si>
    <t>Pamatlīdzekļu nolietojums</t>
  </si>
  <si>
    <t>Kopējie uzturēšanas izdevumi</t>
  </si>
  <si>
    <t>Valsts budžeta mērķdotācija pedagogu atalgojumam</t>
  </si>
  <si>
    <t>Valsts budžeta dotācija mācību līdzekļiem</t>
  </si>
  <si>
    <t>Pavisam kopā uzturēšanas izdevumi</t>
  </si>
  <si>
    <t>Kopējais izglītojamo skaits uz 01.09.2024.g.</t>
  </si>
  <si>
    <t xml:space="preserve">Tai skaitā 1.5-4 gadīgo izglītojamo skaits </t>
  </si>
  <si>
    <t xml:space="preserve">Tai skaitā 5-6 gadīgo izglītojamo skaits </t>
  </si>
  <si>
    <t>Viena 1.5-4 gadīgā audzēkņa izmaksas mēnesī</t>
  </si>
  <si>
    <t>Aprēķins veikts atbilstoši MK noteikumiem Nr. 709 "Noteikumi par izmaksu noteikšanas metodiku un kārtību, kādā pašvaldība atbilstoši tās noteiktajām vidējām izmaksām sedz pirmsskolas izglītības programmas izmaksas privātai izglītības iestādei"</t>
  </si>
  <si>
    <t>Budžeta nodaļas vadītāja</t>
  </si>
  <si>
    <t>S. Velberga</t>
  </si>
  <si>
    <t>Sagatavoja ekonomiste:  R.Lipšāne</t>
  </si>
  <si>
    <t>tel.   65020842</t>
  </si>
  <si>
    <t xml:space="preserve">Ogres novada pašvaldības pirmsskolas izglītības iestāžu vidējie izdevumi vienam izglītojamam mēnesī 2025. gadam pirmsskolas izglītības programmas izmaksu segšanai privātām izglītības iestādēm, aprēķināti pēc iepriekšējā gada naudas plūsmas uzskaitītiem izdevumiem (EUR)  </t>
  </si>
  <si>
    <t>Viena obligātās sagatavošanas pamatizglītības ieguvei izglītojamā izmaksas mēnesī (5-6 gadīgie)</t>
  </si>
  <si>
    <t>Ogres novada pašvaldības domes 30.01.2025. sēdes lēmumam 
(protokols Nr.1 ; 14.)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</si>
</sst>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0"/>
      <color indexed="4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6" xfId="0" applyFont="1" applyBorder="1"/>
    <xf numFmtId="3" fontId="8" fillId="0" borderId="0" xfId="0" applyNumberFormat="1" applyFont="1"/>
    <xf numFmtId="1" fontId="2" fillId="0" borderId="6" xfId="0" applyNumberFormat="1" applyFont="1" applyBorder="1"/>
    <xf numFmtId="1" fontId="2" fillId="0" borderId="5" xfId="0" applyNumberFormat="1" applyFont="1" applyBorder="1"/>
    <xf numFmtId="1" fontId="9" fillId="0" borderId="7" xfId="0" applyNumberFormat="1" applyFont="1" applyBorder="1"/>
    <xf numFmtId="1" fontId="2" fillId="0" borderId="0" xfId="0" applyNumberFormat="1" applyFont="1"/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1" fontId="2" fillId="0" borderId="10" xfId="0" applyNumberFormat="1" applyFont="1" applyBorder="1"/>
    <xf numFmtId="1" fontId="2" fillId="0" borderId="9" xfId="0" applyNumberFormat="1" applyFont="1" applyBorder="1"/>
    <xf numFmtId="1" fontId="2" fillId="2" borderId="10" xfId="0" applyNumberFormat="1" applyFont="1" applyFill="1" applyBorder="1"/>
    <xf numFmtId="1" fontId="9" fillId="0" borderId="11" xfId="0" applyNumberFormat="1" applyFont="1" applyBorder="1"/>
    <xf numFmtId="0" fontId="3" fillId="0" borderId="10" xfId="0" applyFont="1" applyBorder="1" applyAlignment="1">
      <alignment horizontal="left" wrapText="1"/>
    </xf>
    <xf numFmtId="0" fontId="2" fillId="0" borderId="10" xfId="0" applyFont="1" applyBorder="1"/>
    <xf numFmtId="0" fontId="2" fillId="2" borderId="10" xfId="0" applyFont="1" applyFill="1" applyBorder="1"/>
    <xf numFmtId="0" fontId="2" fillId="0" borderId="9" xfId="0" applyFont="1" applyBorder="1"/>
    <xf numFmtId="0" fontId="3" fillId="0" borderId="10" xfId="0" applyFont="1" applyBorder="1" applyAlignment="1">
      <alignment horizontal="left"/>
    </xf>
    <xf numFmtId="1" fontId="4" fillId="0" borderId="10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2" fontId="9" fillId="0" borderId="11" xfId="0" applyNumberFormat="1" applyFont="1" applyBorder="1"/>
    <xf numFmtId="0" fontId="10" fillId="0" borderId="0" xfId="0" applyFont="1"/>
    <xf numFmtId="0" fontId="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" fontId="7" fillId="0" borderId="13" xfId="0" applyNumberFormat="1" applyFont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1" fontId="12" fillId="0" borderId="16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/>
    </xf>
    <xf numFmtId="1" fontId="2" fillId="0" borderId="18" xfId="0" applyNumberFormat="1" applyFont="1" applyBorder="1"/>
    <xf numFmtId="1" fontId="2" fillId="0" borderId="19" xfId="0" applyNumberFormat="1" applyFont="1" applyBorder="1" applyAlignment="1">
      <alignment horizontal="right"/>
    </xf>
    <xf numFmtId="1" fontId="12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right"/>
    </xf>
    <xf numFmtId="1" fontId="7" fillId="0" borderId="22" xfId="0" applyNumberFormat="1" applyFont="1" applyBorder="1" applyAlignment="1">
      <alignment horizontal="right"/>
    </xf>
    <xf numFmtId="1" fontId="7" fillId="0" borderId="23" xfId="0" applyNumberFormat="1" applyFont="1" applyBorder="1" applyAlignment="1">
      <alignment horizontal="right"/>
    </xf>
    <xf numFmtId="1" fontId="12" fillId="0" borderId="24" xfId="0" applyNumberFormat="1" applyFont="1" applyBorder="1"/>
    <xf numFmtId="0" fontId="1" fillId="0" borderId="25" xfId="0" applyFont="1" applyBorder="1"/>
    <xf numFmtId="0" fontId="13" fillId="0" borderId="26" xfId="0" applyFont="1" applyBorder="1" applyAlignment="1">
      <alignment horizontal="left" wrapText="1"/>
    </xf>
    <xf numFmtId="1" fontId="2" fillId="0" borderId="26" xfId="0" applyNumberFormat="1" applyFont="1" applyBorder="1"/>
    <xf numFmtId="0" fontId="2" fillId="0" borderId="26" xfId="0" applyFont="1" applyBorder="1"/>
    <xf numFmtId="0" fontId="2" fillId="2" borderId="26" xfId="0" applyFont="1" applyFill="1" applyBorder="1"/>
    <xf numFmtId="0" fontId="2" fillId="0" borderId="27" xfId="0" applyFont="1" applyBorder="1"/>
    <xf numFmtId="1" fontId="9" fillId="0" borderId="28" xfId="0" applyNumberFormat="1" applyFont="1" applyBorder="1"/>
    <xf numFmtId="0" fontId="1" fillId="0" borderId="29" xfId="0" applyFont="1" applyBorder="1"/>
    <xf numFmtId="0" fontId="13" fillId="0" borderId="22" xfId="0" applyFont="1" applyBorder="1" applyAlignment="1">
      <alignment horizontal="left"/>
    </xf>
    <xf numFmtId="0" fontId="2" fillId="0" borderId="22" xfId="0" applyFont="1" applyBorder="1" applyAlignment="1">
      <alignment horizontal="right"/>
    </xf>
    <xf numFmtId="0" fontId="2" fillId="0" borderId="22" xfId="0" applyFont="1" applyBorder="1"/>
    <xf numFmtId="0" fontId="2" fillId="2" borderId="22" xfId="0" applyFont="1" applyFill="1" applyBorder="1"/>
    <xf numFmtId="0" fontId="2" fillId="0" borderId="30" xfId="0" applyFont="1" applyBorder="1"/>
    <xf numFmtId="1" fontId="9" fillId="0" borderId="31" xfId="0" applyNumberFormat="1" applyFont="1" applyBorder="1"/>
    <xf numFmtId="0" fontId="1" fillId="0" borderId="32" xfId="0" applyFont="1" applyBorder="1"/>
    <xf numFmtId="0" fontId="11" fillId="0" borderId="33" xfId="0" applyFont="1" applyBorder="1" applyAlignment="1">
      <alignment horizontal="right"/>
    </xf>
    <xf numFmtId="1" fontId="7" fillId="0" borderId="33" xfId="0" applyNumberFormat="1" applyFont="1" applyBorder="1" applyAlignment="1">
      <alignment horizontal="right"/>
    </xf>
    <xf numFmtId="1" fontId="7" fillId="0" borderId="34" xfId="0" applyNumberFormat="1" applyFont="1" applyBorder="1" applyAlignment="1">
      <alignment horizontal="right"/>
    </xf>
    <xf numFmtId="1" fontId="12" fillId="0" borderId="35" xfId="0" applyNumberFormat="1" applyFont="1" applyBorder="1"/>
    <xf numFmtId="0" fontId="1" fillId="0" borderId="17" xfId="0" applyFont="1" applyBorder="1"/>
    <xf numFmtId="0" fontId="11" fillId="0" borderId="36" xfId="0" applyFont="1" applyBorder="1" applyAlignment="1">
      <alignment horizontal="right"/>
    </xf>
    <xf numFmtId="0" fontId="7" fillId="0" borderId="2" xfId="0" applyFont="1" applyBorder="1"/>
    <xf numFmtId="0" fontId="7" fillId="0" borderId="18" xfId="0" applyFont="1" applyBorder="1"/>
    <xf numFmtId="0" fontId="1" fillId="0" borderId="37" xfId="0" applyFont="1" applyBorder="1"/>
    <xf numFmtId="0" fontId="3" fillId="0" borderId="6" xfId="0" applyFont="1" applyBorder="1" applyAlignment="1">
      <alignment horizontal="right"/>
    </xf>
    <xf numFmtId="0" fontId="2" fillId="0" borderId="5" xfId="0" applyFont="1" applyBorder="1"/>
    <xf numFmtId="0" fontId="2" fillId="0" borderId="38" xfId="0" applyFont="1" applyBorder="1"/>
    <xf numFmtId="1" fontId="12" fillId="0" borderId="28" xfId="0" applyNumberFormat="1" applyFont="1" applyBorder="1"/>
    <xf numFmtId="0" fontId="3" fillId="0" borderId="10" xfId="0" applyFont="1" applyBorder="1" applyAlignment="1">
      <alignment horizontal="right"/>
    </xf>
    <xf numFmtId="0" fontId="2" fillId="0" borderId="33" xfId="0" applyFont="1" applyBorder="1"/>
    <xf numFmtId="2" fontId="7" fillId="0" borderId="2" xfId="0" applyNumberFormat="1" applyFont="1" applyBorder="1" applyAlignment="1">
      <alignment horizontal="right"/>
    </xf>
    <xf numFmtId="2" fontId="7" fillId="0" borderId="18" xfId="0" applyNumberFormat="1" applyFont="1" applyBorder="1" applyAlignment="1">
      <alignment horizontal="right"/>
    </xf>
    <xf numFmtId="2" fontId="7" fillId="3" borderId="2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 wrapText="1"/>
    </xf>
    <xf numFmtId="2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4" fillId="0" borderId="0" xfId="0" applyFont="1"/>
    <xf numFmtId="164" fontId="15" fillId="0" borderId="0" xfId="0" applyNumberFormat="1" applyFont="1"/>
    <xf numFmtId="0" fontId="15" fillId="0" borderId="0" xfId="0" applyFont="1"/>
    <xf numFmtId="164" fontId="3" fillId="0" borderId="0" xfId="0" applyNumberFormat="1" applyFont="1" applyAlignment="1">
      <alignment horizontal="left"/>
    </xf>
    <xf numFmtId="0" fontId="16" fillId="0" borderId="0" xfId="0" applyFont="1"/>
    <xf numFmtId="2" fontId="1" fillId="0" borderId="0" xfId="0" applyNumberFormat="1" applyFont="1"/>
    <xf numFmtId="0" fontId="5" fillId="0" borderId="0" xfId="0" applyFont="1" applyAlignment="1">
      <alignment horizontal="left" wrapText="1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3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0" fillId="0" borderId="0" xfId="0"/>
  </cellXfs>
  <cellStyles count="2">
    <cellStyle name="Normal_Specbudz.kopsavilkums 2006.g un korekc.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workbookViewId="0">
      <selection activeCell="O3" sqref="O3"/>
    </sheetView>
  </sheetViews>
  <sheetFormatPr defaultRowHeight="15" x14ac:dyDescent="0.25"/>
  <cols>
    <col min="1" max="1" width="7.28515625" style="1" customWidth="1"/>
    <col min="2" max="2" width="39.7109375" style="1" customWidth="1"/>
    <col min="3" max="3" width="8.140625" style="1" customWidth="1"/>
    <col min="4" max="4" width="8.5703125" style="1" customWidth="1"/>
    <col min="5" max="5" width="8.140625" style="1" customWidth="1"/>
    <col min="6" max="6" width="7.85546875" style="1" customWidth="1"/>
    <col min="7" max="7" width="7.5703125" style="1" customWidth="1"/>
    <col min="8" max="9" width="8.42578125" style="1" customWidth="1"/>
    <col min="10" max="11" width="9" style="1" customWidth="1"/>
    <col min="12" max="12" width="8" style="1" customWidth="1"/>
    <col min="13" max="13" width="9.28515625" style="1" customWidth="1"/>
    <col min="14" max="14" width="8.42578125" style="1" customWidth="1"/>
    <col min="15" max="15" width="9.140625" style="1" customWidth="1"/>
    <col min="16" max="16" width="9.85546875" style="1" customWidth="1"/>
    <col min="17" max="256" width="9.140625" style="1"/>
    <col min="257" max="257" width="7.28515625" style="1" customWidth="1"/>
    <col min="258" max="258" width="37.140625" style="1" customWidth="1"/>
    <col min="259" max="259" width="8.140625" style="1" customWidth="1"/>
    <col min="260" max="260" width="8.5703125" style="1" customWidth="1"/>
    <col min="261" max="261" width="8.140625" style="1" customWidth="1"/>
    <col min="262" max="262" width="7.85546875" style="1" customWidth="1"/>
    <col min="263" max="263" width="7.5703125" style="1" customWidth="1"/>
    <col min="264" max="265" width="8.42578125" style="1" customWidth="1"/>
    <col min="266" max="267" width="9" style="1" customWidth="1"/>
    <col min="268" max="268" width="8" style="1" customWidth="1"/>
    <col min="269" max="269" width="9.28515625" style="1" customWidth="1"/>
    <col min="270" max="270" width="8.42578125" style="1" customWidth="1"/>
    <col min="271" max="271" width="9.140625" style="1" customWidth="1"/>
    <col min="272" max="272" width="9.85546875" style="1" customWidth="1"/>
    <col min="273" max="512" width="9.140625" style="1"/>
    <col min="513" max="513" width="7.28515625" style="1" customWidth="1"/>
    <col min="514" max="514" width="37.140625" style="1" customWidth="1"/>
    <col min="515" max="515" width="8.140625" style="1" customWidth="1"/>
    <col min="516" max="516" width="8.5703125" style="1" customWidth="1"/>
    <col min="517" max="517" width="8.140625" style="1" customWidth="1"/>
    <col min="518" max="518" width="7.85546875" style="1" customWidth="1"/>
    <col min="519" max="519" width="7.5703125" style="1" customWidth="1"/>
    <col min="520" max="521" width="8.42578125" style="1" customWidth="1"/>
    <col min="522" max="523" width="9" style="1" customWidth="1"/>
    <col min="524" max="524" width="8" style="1" customWidth="1"/>
    <col min="525" max="525" width="9.28515625" style="1" customWidth="1"/>
    <col min="526" max="526" width="8.42578125" style="1" customWidth="1"/>
    <col min="527" max="527" width="9.140625" style="1" customWidth="1"/>
    <col min="528" max="528" width="9.85546875" style="1" customWidth="1"/>
    <col min="529" max="768" width="9.140625" style="1"/>
    <col min="769" max="769" width="7.28515625" style="1" customWidth="1"/>
    <col min="770" max="770" width="37.140625" style="1" customWidth="1"/>
    <col min="771" max="771" width="8.140625" style="1" customWidth="1"/>
    <col min="772" max="772" width="8.5703125" style="1" customWidth="1"/>
    <col min="773" max="773" width="8.140625" style="1" customWidth="1"/>
    <col min="774" max="774" width="7.85546875" style="1" customWidth="1"/>
    <col min="775" max="775" width="7.5703125" style="1" customWidth="1"/>
    <col min="776" max="777" width="8.42578125" style="1" customWidth="1"/>
    <col min="778" max="779" width="9" style="1" customWidth="1"/>
    <col min="780" max="780" width="8" style="1" customWidth="1"/>
    <col min="781" max="781" width="9.28515625" style="1" customWidth="1"/>
    <col min="782" max="782" width="8.42578125" style="1" customWidth="1"/>
    <col min="783" max="783" width="9.140625" style="1" customWidth="1"/>
    <col min="784" max="784" width="9.85546875" style="1" customWidth="1"/>
    <col min="785" max="1024" width="9.140625" style="1"/>
    <col min="1025" max="1025" width="7.28515625" style="1" customWidth="1"/>
    <col min="1026" max="1026" width="37.140625" style="1" customWidth="1"/>
    <col min="1027" max="1027" width="8.140625" style="1" customWidth="1"/>
    <col min="1028" max="1028" width="8.5703125" style="1" customWidth="1"/>
    <col min="1029" max="1029" width="8.140625" style="1" customWidth="1"/>
    <col min="1030" max="1030" width="7.85546875" style="1" customWidth="1"/>
    <col min="1031" max="1031" width="7.5703125" style="1" customWidth="1"/>
    <col min="1032" max="1033" width="8.42578125" style="1" customWidth="1"/>
    <col min="1034" max="1035" width="9" style="1" customWidth="1"/>
    <col min="1036" max="1036" width="8" style="1" customWidth="1"/>
    <col min="1037" max="1037" width="9.28515625" style="1" customWidth="1"/>
    <col min="1038" max="1038" width="8.42578125" style="1" customWidth="1"/>
    <col min="1039" max="1039" width="9.140625" style="1" customWidth="1"/>
    <col min="1040" max="1040" width="9.85546875" style="1" customWidth="1"/>
    <col min="1041" max="1280" width="9.140625" style="1"/>
    <col min="1281" max="1281" width="7.28515625" style="1" customWidth="1"/>
    <col min="1282" max="1282" width="37.140625" style="1" customWidth="1"/>
    <col min="1283" max="1283" width="8.140625" style="1" customWidth="1"/>
    <col min="1284" max="1284" width="8.5703125" style="1" customWidth="1"/>
    <col min="1285" max="1285" width="8.140625" style="1" customWidth="1"/>
    <col min="1286" max="1286" width="7.85546875" style="1" customWidth="1"/>
    <col min="1287" max="1287" width="7.5703125" style="1" customWidth="1"/>
    <col min="1288" max="1289" width="8.42578125" style="1" customWidth="1"/>
    <col min="1290" max="1291" width="9" style="1" customWidth="1"/>
    <col min="1292" max="1292" width="8" style="1" customWidth="1"/>
    <col min="1293" max="1293" width="9.28515625" style="1" customWidth="1"/>
    <col min="1294" max="1294" width="8.42578125" style="1" customWidth="1"/>
    <col min="1295" max="1295" width="9.140625" style="1" customWidth="1"/>
    <col min="1296" max="1296" width="9.85546875" style="1" customWidth="1"/>
    <col min="1297" max="1536" width="9.140625" style="1"/>
    <col min="1537" max="1537" width="7.28515625" style="1" customWidth="1"/>
    <col min="1538" max="1538" width="37.140625" style="1" customWidth="1"/>
    <col min="1539" max="1539" width="8.140625" style="1" customWidth="1"/>
    <col min="1540" max="1540" width="8.5703125" style="1" customWidth="1"/>
    <col min="1541" max="1541" width="8.140625" style="1" customWidth="1"/>
    <col min="1542" max="1542" width="7.85546875" style="1" customWidth="1"/>
    <col min="1543" max="1543" width="7.5703125" style="1" customWidth="1"/>
    <col min="1544" max="1545" width="8.42578125" style="1" customWidth="1"/>
    <col min="1546" max="1547" width="9" style="1" customWidth="1"/>
    <col min="1548" max="1548" width="8" style="1" customWidth="1"/>
    <col min="1549" max="1549" width="9.28515625" style="1" customWidth="1"/>
    <col min="1550" max="1550" width="8.42578125" style="1" customWidth="1"/>
    <col min="1551" max="1551" width="9.140625" style="1" customWidth="1"/>
    <col min="1552" max="1552" width="9.85546875" style="1" customWidth="1"/>
    <col min="1553" max="1792" width="9.140625" style="1"/>
    <col min="1793" max="1793" width="7.28515625" style="1" customWidth="1"/>
    <col min="1794" max="1794" width="37.140625" style="1" customWidth="1"/>
    <col min="1795" max="1795" width="8.140625" style="1" customWidth="1"/>
    <col min="1796" max="1796" width="8.5703125" style="1" customWidth="1"/>
    <col min="1797" max="1797" width="8.140625" style="1" customWidth="1"/>
    <col min="1798" max="1798" width="7.85546875" style="1" customWidth="1"/>
    <col min="1799" max="1799" width="7.5703125" style="1" customWidth="1"/>
    <col min="1800" max="1801" width="8.42578125" style="1" customWidth="1"/>
    <col min="1802" max="1803" width="9" style="1" customWidth="1"/>
    <col min="1804" max="1804" width="8" style="1" customWidth="1"/>
    <col min="1805" max="1805" width="9.28515625" style="1" customWidth="1"/>
    <col min="1806" max="1806" width="8.42578125" style="1" customWidth="1"/>
    <col min="1807" max="1807" width="9.140625" style="1" customWidth="1"/>
    <col min="1808" max="1808" width="9.85546875" style="1" customWidth="1"/>
    <col min="1809" max="2048" width="9.140625" style="1"/>
    <col min="2049" max="2049" width="7.28515625" style="1" customWidth="1"/>
    <col min="2050" max="2050" width="37.140625" style="1" customWidth="1"/>
    <col min="2051" max="2051" width="8.140625" style="1" customWidth="1"/>
    <col min="2052" max="2052" width="8.5703125" style="1" customWidth="1"/>
    <col min="2053" max="2053" width="8.140625" style="1" customWidth="1"/>
    <col min="2054" max="2054" width="7.85546875" style="1" customWidth="1"/>
    <col min="2055" max="2055" width="7.5703125" style="1" customWidth="1"/>
    <col min="2056" max="2057" width="8.42578125" style="1" customWidth="1"/>
    <col min="2058" max="2059" width="9" style="1" customWidth="1"/>
    <col min="2060" max="2060" width="8" style="1" customWidth="1"/>
    <col min="2061" max="2061" width="9.28515625" style="1" customWidth="1"/>
    <col min="2062" max="2062" width="8.42578125" style="1" customWidth="1"/>
    <col min="2063" max="2063" width="9.140625" style="1" customWidth="1"/>
    <col min="2064" max="2064" width="9.85546875" style="1" customWidth="1"/>
    <col min="2065" max="2304" width="9.140625" style="1"/>
    <col min="2305" max="2305" width="7.28515625" style="1" customWidth="1"/>
    <col min="2306" max="2306" width="37.140625" style="1" customWidth="1"/>
    <col min="2307" max="2307" width="8.140625" style="1" customWidth="1"/>
    <col min="2308" max="2308" width="8.5703125" style="1" customWidth="1"/>
    <col min="2309" max="2309" width="8.140625" style="1" customWidth="1"/>
    <col min="2310" max="2310" width="7.85546875" style="1" customWidth="1"/>
    <col min="2311" max="2311" width="7.5703125" style="1" customWidth="1"/>
    <col min="2312" max="2313" width="8.42578125" style="1" customWidth="1"/>
    <col min="2314" max="2315" width="9" style="1" customWidth="1"/>
    <col min="2316" max="2316" width="8" style="1" customWidth="1"/>
    <col min="2317" max="2317" width="9.28515625" style="1" customWidth="1"/>
    <col min="2318" max="2318" width="8.42578125" style="1" customWidth="1"/>
    <col min="2319" max="2319" width="9.140625" style="1" customWidth="1"/>
    <col min="2320" max="2320" width="9.85546875" style="1" customWidth="1"/>
    <col min="2321" max="2560" width="9.140625" style="1"/>
    <col min="2561" max="2561" width="7.28515625" style="1" customWidth="1"/>
    <col min="2562" max="2562" width="37.140625" style="1" customWidth="1"/>
    <col min="2563" max="2563" width="8.140625" style="1" customWidth="1"/>
    <col min="2564" max="2564" width="8.5703125" style="1" customWidth="1"/>
    <col min="2565" max="2565" width="8.140625" style="1" customWidth="1"/>
    <col min="2566" max="2566" width="7.85546875" style="1" customWidth="1"/>
    <col min="2567" max="2567" width="7.5703125" style="1" customWidth="1"/>
    <col min="2568" max="2569" width="8.42578125" style="1" customWidth="1"/>
    <col min="2570" max="2571" width="9" style="1" customWidth="1"/>
    <col min="2572" max="2572" width="8" style="1" customWidth="1"/>
    <col min="2573" max="2573" width="9.28515625" style="1" customWidth="1"/>
    <col min="2574" max="2574" width="8.42578125" style="1" customWidth="1"/>
    <col min="2575" max="2575" width="9.140625" style="1" customWidth="1"/>
    <col min="2576" max="2576" width="9.85546875" style="1" customWidth="1"/>
    <col min="2577" max="2816" width="9.140625" style="1"/>
    <col min="2817" max="2817" width="7.28515625" style="1" customWidth="1"/>
    <col min="2818" max="2818" width="37.140625" style="1" customWidth="1"/>
    <col min="2819" max="2819" width="8.140625" style="1" customWidth="1"/>
    <col min="2820" max="2820" width="8.5703125" style="1" customWidth="1"/>
    <col min="2821" max="2821" width="8.140625" style="1" customWidth="1"/>
    <col min="2822" max="2822" width="7.85546875" style="1" customWidth="1"/>
    <col min="2823" max="2823" width="7.5703125" style="1" customWidth="1"/>
    <col min="2824" max="2825" width="8.42578125" style="1" customWidth="1"/>
    <col min="2826" max="2827" width="9" style="1" customWidth="1"/>
    <col min="2828" max="2828" width="8" style="1" customWidth="1"/>
    <col min="2829" max="2829" width="9.28515625" style="1" customWidth="1"/>
    <col min="2830" max="2830" width="8.42578125" style="1" customWidth="1"/>
    <col min="2831" max="2831" width="9.140625" style="1" customWidth="1"/>
    <col min="2832" max="2832" width="9.85546875" style="1" customWidth="1"/>
    <col min="2833" max="3072" width="9.140625" style="1"/>
    <col min="3073" max="3073" width="7.28515625" style="1" customWidth="1"/>
    <col min="3074" max="3074" width="37.140625" style="1" customWidth="1"/>
    <col min="3075" max="3075" width="8.140625" style="1" customWidth="1"/>
    <col min="3076" max="3076" width="8.5703125" style="1" customWidth="1"/>
    <col min="3077" max="3077" width="8.140625" style="1" customWidth="1"/>
    <col min="3078" max="3078" width="7.85546875" style="1" customWidth="1"/>
    <col min="3079" max="3079" width="7.5703125" style="1" customWidth="1"/>
    <col min="3080" max="3081" width="8.42578125" style="1" customWidth="1"/>
    <col min="3082" max="3083" width="9" style="1" customWidth="1"/>
    <col min="3084" max="3084" width="8" style="1" customWidth="1"/>
    <col min="3085" max="3085" width="9.28515625" style="1" customWidth="1"/>
    <col min="3086" max="3086" width="8.42578125" style="1" customWidth="1"/>
    <col min="3087" max="3087" width="9.140625" style="1" customWidth="1"/>
    <col min="3088" max="3088" width="9.85546875" style="1" customWidth="1"/>
    <col min="3089" max="3328" width="9.140625" style="1"/>
    <col min="3329" max="3329" width="7.28515625" style="1" customWidth="1"/>
    <col min="3330" max="3330" width="37.140625" style="1" customWidth="1"/>
    <col min="3331" max="3331" width="8.140625" style="1" customWidth="1"/>
    <col min="3332" max="3332" width="8.5703125" style="1" customWidth="1"/>
    <col min="3333" max="3333" width="8.140625" style="1" customWidth="1"/>
    <col min="3334" max="3334" width="7.85546875" style="1" customWidth="1"/>
    <col min="3335" max="3335" width="7.5703125" style="1" customWidth="1"/>
    <col min="3336" max="3337" width="8.42578125" style="1" customWidth="1"/>
    <col min="3338" max="3339" width="9" style="1" customWidth="1"/>
    <col min="3340" max="3340" width="8" style="1" customWidth="1"/>
    <col min="3341" max="3341" width="9.28515625" style="1" customWidth="1"/>
    <col min="3342" max="3342" width="8.42578125" style="1" customWidth="1"/>
    <col min="3343" max="3343" width="9.140625" style="1" customWidth="1"/>
    <col min="3344" max="3344" width="9.85546875" style="1" customWidth="1"/>
    <col min="3345" max="3584" width="9.140625" style="1"/>
    <col min="3585" max="3585" width="7.28515625" style="1" customWidth="1"/>
    <col min="3586" max="3586" width="37.140625" style="1" customWidth="1"/>
    <col min="3587" max="3587" width="8.140625" style="1" customWidth="1"/>
    <col min="3588" max="3588" width="8.5703125" style="1" customWidth="1"/>
    <col min="3589" max="3589" width="8.140625" style="1" customWidth="1"/>
    <col min="3590" max="3590" width="7.85546875" style="1" customWidth="1"/>
    <col min="3591" max="3591" width="7.5703125" style="1" customWidth="1"/>
    <col min="3592" max="3593" width="8.42578125" style="1" customWidth="1"/>
    <col min="3594" max="3595" width="9" style="1" customWidth="1"/>
    <col min="3596" max="3596" width="8" style="1" customWidth="1"/>
    <col min="3597" max="3597" width="9.28515625" style="1" customWidth="1"/>
    <col min="3598" max="3598" width="8.42578125" style="1" customWidth="1"/>
    <col min="3599" max="3599" width="9.140625" style="1" customWidth="1"/>
    <col min="3600" max="3600" width="9.85546875" style="1" customWidth="1"/>
    <col min="3601" max="3840" width="9.140625" style="1"/>
    <col min="3841" max="3841" width="7.28515625" style="1" customWidth="1"/>
    <col min="3842" max="3842" width="37.140625" style="1" customWidth="1"/>
    <col min="3843" max="3843" width="8.140625" style="1" customWidth="1"/>
    <col min="3844" max="3844" width="8.5703125" style="1" customWidth="1"/>
    <col min="3845" max="3845" width="8.140625" style="1" customWidth="1"/>
    <col min="3846" max="3846" width="7.85546875" style="1" customWidth="1"/>
    <col min="3847" max="3847" width="7.5703125" style="1" customWidth="1"/>
    <col min="3848" max="3849" width="8.42578125" style="1" customWidth="1"/>
    <col min="3850" max="3851" width="9" style="1" customWidth="1"/>
    <col min="3852" max="3852" width="8" style="1" customWidth="1"/>
    <col min="3853" max="3853" width="9.28515625" style="1" customWidth="1"/>
    <col min="3854" max="3854" width="8.42578125" style="1" customWidth="1"/>
    <col min="3855" max="3855" width="9.140625" style="1" customWidth="1"/>
    <col min="3856" max="3856" width="9.85546875" style="1" customWidth="1"/>
    <col min="3857" max="4096" width="9.140625" style="1"/>
    <col min="4097" max="4097" width="7.28515625" style="1" customWidth="1"/>
    <col min="4098" max="4098" width="37.140625" style="1" customWidth="1"/>
    <col min="4099" max="4099" width="8.140625" style="1" customWidth="1"/>
    <col min="4100" max="4100" width="8.5703125" style="1" customWidth="1"/>
    <col min="4101" max="4101" width="8.140625" style="1" customWidth="1"/>
    <col min="4102" max="4102" width="7.85546875" style="1" customWidth="1"/>
    <col min="4103" max="4103" width="7.5703125" style="1" customWidth="1"/>
    <col min="4104" max="4105" width="8.42578125" style="1" customWidth="1"/>
    <col min="4106" max="4107" width="9" style="1" customWidth="1"/>
    <col min="4108" max="4108" width="8" style="1" customWidth="1"/>
    <col min="4109" max="4109" width="9.28515625" style="1" customWidth="1"/>
    <col min="4110" max="4110" width="8.42578125" style="1" customWidth="1"/>
    <col min="4111" max="4111" width="9.140625" style="1" customWidth="1"/>
    <col min="4112" max="4112" width="9.85546875" style="1" customWidth="1"/>
    <col min="4113" max="4352" width="9.140625" style="1"/>
    <col min="4353" max="4353" width="7.28515625" style="1" customWidth="1"/>
    <col min="4354" max="4354" width="37.140625" style="1" customWidth="1"/>
    <col min="4355" max="4355" width="8.140625" style="1" customWidth="1"/>
    <col min="4356" max="4356" width="8.5703125" style="1" customWidth="1"/>
    <col min="4357" max="4357" width="8.140625" style="1" customWidth="1"/>
    <col min="4358" max="4358" width="7.85546875" style="1" customWidth="1"/>
    <col min="4359" max="4359" width="7.5703125" style="1" customWidth="1"/>
    <col min="4360" max="4361" width="8.42578125" style="1" customWidth="1"/>
    <col min="4362" max="4363" width="9" style="1" customWidth="1"/>
    <col min="4364" max="4364" width="8" style="1" customWidth="1"/>
    <col min="4365" max="4365" width="9.28515625" style="1" customWidth="1"/>
    <col min="4366" max="4366" width="8.42578125" style="1" customWidth="1"/>
    <col min="4367" max="4367" width="9.140625" style="1" customWidth="1"/>
    <col min="4368" max="4368" width="9.85546875" style="1" customWidth="1"/>
    <col min="4369" max="4608" width="9.140625" style="1"/>
    <col min="4609" max="4609" width="7.28515625" style="1" customWidth="1"/>
    <col min="4610" max="4610" width="37.140625" style="1" customWidth="1"/>
    <col min="4611" max="4611" width="8.140625" style="1" customWidth="1"/>
    <col min="4612" max="4612" width="8.5703125" style="1" customWidth="1"/>
    <col min="4613" max="4613" width="8.140625" style="1" customWidth="1"/>
    <col min="4614" max="4614" width="7.85546875" style="1" customWidth="1"/>
    <col min="4615" max="4615" width="7.5703125" style="1" customWidth="1"/>
    <col min="4616" max="4617" width="8.42578125" style="1" customWidth="1"/>
    <col min="4618" max="4619" width="9" style="1" customWidth="1"/>
    <col min="4620" max="4620" width="8" style="1" customWidth="1"/>
    <col min="4621" max="4621" width="9.28515625" style="1" customWidth="1"/>
    <col min="4622" max="4622" width="8.42578125" style="1" customWidth="1"/>
    <col min="4623" max="4623" width="9.140625" style="1" customWidth="1"/>
    <col min="4624" max="4624" width="9.85546875" style="1" customWidth="1"/>
    <col min="4625" max="4864" width="9.140625" style="1"/>
    <col min="4865" max="4865" width="7.28515625" style="1" customWidth="1"/>
    <col min="4866" max="4866" width="37.140625" style="1" customWidth="1"/>
    <col min="4867" max="4867" width="8.140625" style="1" customWidth="1"/>
    <col min="4868" max="4868" width="8.5703125" style="1" customWidth="1"/>
    <col min="4869" max="4869" width="8.140625" style="1" customWidth="1"/>
    <col min="4870" max="4870" width="7.85546875" style="1" customWidth="1"/>
    <col min="4871" max="4871" width="7.5703125" style="1" customWidth="1"/>
    <col min="4872" max="4873" width="8.42578125" style="1" customWidth="1"/>
    <col min="4874" max="4875" width="9" style="1" customWidth="1"/>
    <col min="4876" max="4876" width="8" style="1" customWidth="1"/>
    <col min="4877" max="4877" width="9.28515625" style="1" customWidth="1"/>
    <col min="4878" max="4878" width="8.42578125" style="1" customWidth="1"/>
    <col min="4879" max="4879" width="9.140625" style="1" customWidth="1"/>
    <col min="4880" max="4880" width="9.85546875" style="1" customWidth="1"/>
    <col min="4881" max="5120" width="9.140625" style="1"/>
    <col min="5121" max="5121" width="7.28515625" style="1" customWidth="1"/>
    <col min="5122" max="5122" width="37.140625" style="1" customWidth="1"/>
    <col min="5123" max="5123" width="8.140625" style="1" customWidth="1"/>
    <col min="5124" max="5124" width="8.5703125" style="1" customWidth="1"/>
    <col min="5125" max="5125" width="8.140625" style="1" customWidth="1"/>
    <col min="5126" max="5126" width="7.85546875" style="1" customWidth="1"/>
    <col min="5127" max="5127" width="7.5703125" style="1" customWidth="1"/>
    <col min="5128" max="5129" width="8.42578125" style="1" customWidth="1"/>
    <col min="5130" max="5131" width="9" style="1" customWidth="1"/>
    <col min="5132" max="5132" width="8" style="1" customWidth="1"/>
    <col min="5133" max="5133" width="9.28515625" style="1" customWidth="1"/>
    <col min="5134" max="5134" width="8.42578125" style="1" customWidth="1"/>
    <col min="5135" max="5135" width="9.140625" style="1" customWidth="1"/>
    <col min="5136" max="5136" width="9.85546875" style="1" customWidth="1"/>
    <col min="5137" max="5376" width="9.140625" style="1"/>
    <col min="5377" max="5377" width="7.28515625" style="1" customWidth="1"/>
    <col min="5378" max="5378" width="37.140625" style="1" customWidth="1"/>
    <col min="5379" max="5379" width="8.140625" style="1" customWidth="1"/>
    <col min="5380" max="5380" width="8.5703125" style="1" customWidth="1"/>
    <col min="5381" max="5381" width="8.140625" style="1" customWidth="1"/>
    <col min="5382" max="5382" width="7.85546875" style="1" customWidth="1"/>
    <col min="5383" max="5383" width="7.5703125" style="1" customWidth="1"/>
    <col min="5384" max="5385" width="8.42578125" style="1" customWidth="1"/>
    <col min="5386" max="5387" width="9" style="1" customWidth="1"/>
    <col min="5388" max="5388" width="8" style="1" customWidth="1"/>
    <col min="5389" max="5389" width="9.28515625" style="1" customWidth="1"/>
    <col min="5390" max="5390" width="8.42578125" style="1" customWidth="1"/>
    <col min="5391" max="5391" width="9.140625" style="1" customWidth="1"/>
    <col min="5392" max="5392" width="9.85546875" style="1" customWidth="1"/>
    <col min="5393" max="5632" width="9.140625" style="1"/>
    <col min="5633" max="5633" width="7.28515625" style="1" customWidth="1"/>
    <col min="5634" max="5634" width="37.140625" style="1" customWidth="1"/>
    <col min="5635" max="5635" width="8.140625" style="1" customWidth="1"/>
    <col min="5636" max="5636" width="8.5703125" style="1" customWidth="1"/>
    <col min="5637" max="5637" width="8.140625" style="1" customWidth="1"/>
    <col min="5638" max="5638" width="7.85546875" style="1" customWidth="1"/>
    <col min="5639" max="5639" width="7.5703125" style="1" customWidth="1"/>
    <col min="5640" max="5641" width="8.42578125" style="1" customWidth="1"/>
    <col min="5642" max="5643" width="9" style="1" customWidth="1"/>
    <col min="5644" max="5644" width="8" style="1" customWidth="1"/>
    <col min="5645" max="5645" width="9.28515625" style="1" customWidth="1"/>
    <col min="5646" max="5646" width="8.42578125" style="1" customWidth="1"/>
    <col min="5647" max="5647" width="9.140625" style="1" customWidth="1"/>
    <col min="5648" max="5648" width="9.85546875" style="1" customWidth="1"/>
    <col min="5649" max="5888" width="9.140625" style="1"/>
    <col min="5889" max="5889" width="7.28515625" style="1" customWidth="1"/>
    <col min="5890" max="5890" width="37.140625" style="1" customWidth="1"/>
    <col min="5891" max="5891" width="8.140625" style="1" customWidth="1"/>
    <col min="5892" max="5892" width="8.5703125" style="1" customWidth="1"/>
    <col min="5893" max="5893" width="8.140625" style="1" customWidth="1"/>
    <col min="5894" max="5894" width="7.85546875" style="1" customWidth="1"/>
    <col min="5895" max="5895" width="7.5703125" style="1" customWidth="1"/>
    <col min="5896" max="5897" width="8.42578125" style="1" customWidth="1"/>
    <col min="5898" max="5899" width="9" style="1" customWidth="1"/>
    <col min="5900" max="5900" width="8" style="1" customWidth="1"/>
    <col min="5901" max="5901" width="9.28515625" style="1" customWidth="1"/>
    <col min="5902" max="5902" width="8.42578125" style="1" customWidth="1"/>
    <col min="5903" max="5903" width="9.140625" style="1" customWidth="1"/>
    <col min="5904" max="5904" width="9.85546875" style="1" customWidth="1"/>
    <col min="5905" max="6144" width="9.140625" style="1"/>
    <col min="6145" max="6145" width="7.28515625" style="1" customWidth="1"/>
    <col min="6146" max="6146" width="37.140625" style="1" customWidth="1"/>
    <col min="6147" max="6147" width="8.140625" style="1" customWidth="1"/>
    <col min="6148" max="6148" width="8.5703125" style="1" customWidth="1"/>
    <col min="6149" max="6149" width="8.140625" style="1" customWidth="1"/>
    <col min="6150" max="6150" width="7.85546875" style="1" customWidth="1"/>
    <col min="6151" max="6151" width="7.5703125" style="1" customWidth="1"/>
    <col min="6152" max="6153" width="8.42578125" style="1" customWidth="1"/>
    <col min="6154" max="6155" width="9" style="1" customWidth="1"/>
    <col min="6156" max="6156" width="8" style="1" customWidth="1"/>
    <col min="6157" max="6157" width="9.28515625" style="1" customWidth="1"/>
    <col min="6158" max="6158" width="8.42578125" style="1" customWidth="1"/>
    <col min="6159" max="6159" width="9.140625" style="1" customWidth="1"/>
    <col min="6160" max="6160" width="9.85546875" style="1" customWidth="1"/>
    <col min="6161" max="6400" width="9.140625" style="1"/>
    <col min="6401" max="6401" width="7.28515625" style="1" customWidth="1"/>
    <col min="6402" max="6402" width="37.140625" style="1" customWidth="1"/>
    <col min="6403" max="6403" width="8.140625" style="1" customWidth="1"/>
    <col min="6404" max="6404" width="8.5703125" style="1" customWidth="1"/>
    <col min="6405" max="6405" width="8.140625" style="1" customWidth="1"/>
    <col min="6406" max="6406" width="7.85546875" style="1" customWidth="1"/>
    <col min="6407" max="6407" width="7.5703125" style="1" customWidth="1"/>
    <col min="6408" max="6409" width="8.42578125" style="1" customWidth="1"/>
    <col min="6410" max="6411" width="9" style="1" customWidth="1"/>
    <col min="6412" max="6412" width="8" style="1" customWidth="1"/>
    <col min="6413" max="6413" width="9.28515625" style="1" customWidth="1"/>
    <col min="6414" max="6414" width="8.42578125" style="1" customWidth="1"/>
    <col min="6415" max="6415" width="9.140625" style="1" customWidth="1"/>
    <col min="6416" max="6416" width="9.85546875" style="1" customWidth="1"/>
    <col min="6417" max="6656" width="9.140625" style="1"/>
    <col min="6657" max="6657" width="7.28515625" style="1" customWidth="1"/>
    <col min="6658" max="6658" width="37.140625" style="1" customWidth="1"/>
    <col min="6659" max="6659" width="8.140625" style="1" customWidth="1"/>
    <col min="6660" max="6660" width="8.5703125" style="1" customWidth="1"/>
    <col min="6661" max="6661" width="8.140625" style="1" customWidth="1"/>
    <col min="6662" max="6662" width="7.85546875" style="1" customWidth="1"/>
    <col min="6663" max="6663" width="7.5703125" style="1" customWidth="1"/>
    <col min="6664" max="6665" width="8.42578125" style="1" customWidth="1"/>
    <col min="6666" max="6667" width="9" style="1" customWidth="1"/>
    <col min="6668" max="6668" width="8" style="1" customWidth="1"/>
    <col min="6669" max="6669" width="9.28515625" style="1" customWidth="1"/>
    <col min="6670" max="6670" width="8.42578125" style="1" customWidth="1"/>
    <col min="6671" max="6671" width="9.140625" style="1" customWidth="1"/>
    <col min="6672" max="6672" width="9.85546875" style="1" customWidth="1"/>
    <col min="6673" max="6912" width="9.140625" style="1"/>
    <col min="6913" max="6913" width="7.28515625" style="1" customWidth="1"/>
    <col min="6914" max="6914" width="37.140625" style="1" customWidth="1"/>
    <col min="6915" max="6915" width="8.140625" style="1" customWidth="1"/>
    <col min="6916" max="6916" width="8.5703125" style="1" customWidth="1"/>
    <col min="6917" max="6917" width="8.140625" style="1" customWidth="1"/>
    <col min="6918" max="6918" width="7.85546875" style="1" customWidth="1"/>
    <col min="6919" max="6919" width="7.5703125" style="1" customWidth="1"/>
    <col min="6920" max="6921" width="8.42578125" style="1" customWidth="1"/>
    <col min="6922" max="6923" width="9" style="1" customWidth="1"/>
    <col min="6924" max="6924" width="8" style="1" customWidth="1"/>
    <col min="6925" max="6925" width="9.28515625" style="1" customWidth="1"/>
    <col min="6926" max="6926" width="8.42578125" style="1" customWidth="1"/>
    <col min="6927" max="6927" width="9.140625" style="1" customWidth="1"/>
    <col min="6928" max="6928" width="9.85546875" style="1" customWidth="1"/>
    <col min="6929" max="7168" width="9.140625" style="1"/>
    <col min="7169" max="7169" width="7.28515625" style="1" customWidth="1"/>
    <col min="7170" max="7170" width="37.140625" style="1" customWidth="1"/>
    <col min="7171" max="7171" width="8.140625" style="1" customWidth="1"/>
    <col min="7172" max="7172" width="8.5703125" style="1" customWidth="1"/>
    <col min="7173" max="7173" width="8.140625" style="1" customWidth="1"/>
    <col min="7174" max="7174" width="7.85546875" style="1" customWidth="1"/>
    <col min="7175" max="7175" width="7.5703125" style="1" customWidth="1"/>
    <col min="7176" max="7177" width="8.42578125" style="1" customWidth="1"/>
    <col min="7178" max="7179" width="9" style="1" customWidth="1"/>
    <col min="7180" max="7180" width="8" style="1" customWidth="1"/>
    <col min="7181" max="7181" width="9.28515625" style="1" customWidth="1"/>
    <col min="7182" max="7182" width="8.42578125" style="1" customWidth="1"/>
    <col min="7183" max="7183" width="9.140625" style="1" customWidth="1"/>
    <col min="7184" max="7184" width="9.85546875" style="1" customWidth="1"/>
    <col min="7185" max="7424" width="9.140625" style="1"/>
    <col min="7425" max="7425" width="7.28515625" style="1" customWidth="1"/>
    <col min="7426" max="7426" width="37.140625" style="1" customWidth="1"/>
    <col min="7427" max="7427" width="8.140625" style="1" customWidth="1"/>
    <col min="7428" max="7428" width="8.5703125" style="1" customWidth="1"/>
    <col min="7429" max="7429" width="8.140625" style="1" customWidth="1"/>
    <col min="7430" max="7430" width="7.85546875" style="1" customWidth="1"/>
    <col min="7431" max="7431" width="7.5703125" style="1" customWidth="1"/>
    <col min="7432" max="7433" width="8.42578125" style="1" customWidth="1"/>
    <col min="7434" max="7435" width="9" style="1" customWidth="1"/>
    <col min="7436" max="7436" width="8" style="1" customWidth="1"/>
    <col min="7437" max="7437" width="9.28515625" style="1" customWidth="1"/>
    <col min="7438" max="7438" width="8.42578125" style="1" customWidth="1"/>
    <col min="7439" max="7439" width="9.140625" style="1" customWidth="1"/>
    <col min="7440" max="7440" width="9.85546875" style="1" customWidth="1"/>
    <col min="7441" max="7680" width="9.140625" style="1"/>
    <col min="7681" max="7681" width="7.28515625" style="1" customWidth="1"/>
    <col min="7682" max="7682" width="37.140625" style="1" customWidth="1"/>
    <col min="7683" max="7683" width="8.140625" style="1" customWidth="1"/>
    <col min="7684" max="7684" width="8.5703125" style="1" customWidth="1"/>
    <col min="7685" max="7685" width="8.140625" style="1" customWidth="1"/>
    <col min="7686" max="7686" width="7.85546875" style="1" customWidth="1"/>
    <col min="7687" max="7687" width="7.5703125" style="1" customWidth="1"/>
    <col min="7688" max="7689" width="8.42578125" style="1" customWidth="1"/>
    <col min="7690" max="7691" width="9" style="1" customWidth="1"/>
    <col min="7692" max="7692" width="8" style="1" customWidth="1"/>
    <col min="7693" max="7693" width="9.28515625" style="1" customWidth="1"/>
    <col min="7694" max="7694" width="8.42578125" style="1" customWidth="1"/>
    <col min="7695" max="7695" width="9.140625" style="1" customWidth="1"/>
    <col min="7696" max="7696" width="9.85546875" style="1" customWidth="1"/>
    <col min="7697" max="7936" width="9.140625" style="1"/>
    <col min="7937" max="7937" width="7.28515625" style="1" customWidth="1"/>
    <col min="7938" max="7938" width="37.140625" style="1" customWidth="1"/>
    <col min="7939" max="7939" width="8.140625" style="1" customWidth="1"/>
    <col min="7940" max="7940" width="8.5703125" style="1" customWidth="1"/>
    <col min="7941" max="7941" width="8.140625" style="1" customWidth="1"/>
    <col min="7942" max="7942" width="7.85546875" style="1" customWidth="1"/>
    <col min="7943" max="7943" width="7.5703125" style="1" customWidth="1"/>
    <col min="7944" max="7945" width="8.42578125" style="1" customWidth="1"/>
    <col min="7946" max="7947" width="9" style="1" customWidth="1"/>
    <col min="7948" max="7948" width="8" style="1" customWidth="1"/>
    <col min="7949" max="7949" width="9.28515625" style="1" customWidth="1"/>
    <col min="7950" max="7950" width="8.42578125" style="1" customWidth="1"/>
    <col min="7951" max="7951" width="9.140625" style="1" customWidth="1"/>
    <col min="7952" max="7952" width="9.85546875" style="1" customWidth="1"/>
    <col min="7953" max="8192" width="9.140625" style="1"/>
    <col min="8193" max="8193" width="7.28515625" style="1" customWidth="1"/>
    <col min="8194" max="8194" width="37.140625" style="1" customWidth="1"/>
    <col min="8195" max="8195" width="8.140625" style="1" customWidth="1"/>
    <col min="8196" max="8196" width="8.5703125" style="1" customWidth="1"/>
    <col min="8197" max="8197" width="8.140625" style="1" customWidth="1"/>
    <col min="8198" max="8198" width="7.85546875" style="1" customWidth="1"/>
    <col min="8199" max="8199" width="7.5703125" style="1" customWidth="1"/>
    <col min="8200" max="8201" width="8.42578125" style="1" customWidth="1"/>
    <col min="8202" max="8203" width="9" style="1" customWidth="1"/>
    <col min="8204" max="8204" width="8" style="1" customWidth="1"/>
    <col min="8205" max="8205" width="9.28515625" style="1" customWidth="1"/>
    <col min="8206" max="8206" width="8.42578125" style="1" customWidth="1"/>
    <col min="8207" max="8207" width="9.140625" style="1" customWidth="1"/>
    <col min="8208" max="8208" width="9.85546875" style="1" customWidth="1"/>
    <col min="8209" max="8448" width="9.140625" style="1"/>
    <col min="8449" max="8449" width="7.28515625" style="1" customWidth="1"/>
    <col min="8450" max="8450" width="37.140625" style="1" customWidth="1"/>
    <col min="8451" max="8451" width="8.140625" style="1" customWidth="1"/>
    <col min="8452" max="8452" width="8.5703125" style="1" customWidth="1"/>
    <col min="8453" max="8453" width="8.140625" style="1" customWidth="1"/>
    <col min="8454" max="8454" width="7.85546875" style="1" customWidth="1"/>
    <col min="8455" max="8455" width="7.5703125" style="1" customWidth="1"/>
    <col min="8456" max="8457" width="8.42578125" style="1" customWidth="1"/>
    <col min="8458" max="8459" width="9" style="1" customWidth="1"/>
    <col min="8460" max="8460" width="8" style="1" customWidth="1"/>
    <col min="8461" max="8461" width="9.28515625" style="1" customWidth="1"/>
    <col min="8462" max="8462" width="8.42578125" style="1" customWidth="1"/>
    <col min="8463" max="8463" width="9.140625" style="1" customWidth="1"/>
    <col min="8464" max="8464" width="9.85546875" style="1" customWidth="1"/>
    <col min="8465" max="8704" width="9.140625" style="1"/>
    <col min="8705" max="8705" width="7.28515625" style="1" customWidth="1"/>
    <col min="8706" max="8706" width="37.140625" style="1" customWidth="1"/>
    <col min="8707" max="8707" width="8.140625" style="1" customWidth="1"/>
    <col min="8708" max="8708" width="8.5703125" style="1" customWidth="1"/>
    <col min="8709" max="8709" width="8.140625" style="1" customWidth="1"/>
    <col min="8710" max="8710" width="7.85546875" style="1" customWidth="1"/>
    <col min="8711" max="8711" width="7.5703125" style="1" customWidth="1"/>
    <col min="8712" max="8713" width="8.42578125" style="1" customWidth="1"/>
    <col min="8714" max="8715" width="9" style="1" customWidth="1"/>
    <col min="8716" max="8716" width="8" style="1" customWidth="1"/>
    <col min="8717" max="8717" width="9.28515625" style="1" customWidth="1"/>
    <col min="8718" max="8718" width="8.42578125" style="1" customWidth="1"/>
    <col min="8719" max="8719" width="9.140625" style="1" customWidth="1"/>
    <col min="8720" max="8720" width="9.85546875" style="1" customWidth="1"/>
    <col min="8721" max="8960" width="9.140625" style="1"/>
    <col min="8961" max="8961" width="7.28515625" style="1" customWidth="1"/>
    <col min="8962" max="8962" width="37.140625" style="1" customWidth="1"/>
    <col min="8963" max="8963" width="8.140625" style="1" customWidth="1"/>
    <col min="8964" max="8964" width="8.5703125" style="1" customWidth="1"/>
    <col min="8965" max="8965" width="8.140625" style="1" customWidth="1"/>
    <col min="8966" max="8966" width="7.85546875" style="1" customWidth="1"/>
    <col min="8967" max="8967" width="7.5703125" style="1" customWidth="1"/>
    <col min="8968" max="8969" width="8.42578125" style="1" customWidth="1"/>
    <col min="8970" max="8971" width="9" style="1" customWidth="1"/>
    <col min="8972" max="8972" width="8" style="1" customWidth="1"/>
    <col min="8973" max="8973" width="9.28515625" style="1" customWidth="1"/>
    <col min="8974" max="8974" width="8.42578125" style="1" customWidth="1"/>
    <col min="8975" max="8975" width="9.140625" style="1" customWidth="1"/>
    <col min="8976" max="8976" width="9.85546875" style="1" customWidth="1"/>
    <col min="8977" max="9216" width="9.140625" style="1"/>
    <col min="9217" max="9217" width="7.28515625" style="1" customWidth="1"/>
    <col min="9218" max="9218" width="37.140625" style="1" customWidth="1"/>
    <col min="9219" max="9219" width="8.140625" style="1" customWidth="1"/>
    <col min="9220" max="9220" width="8.5703125" style="1" customWidth="1"/>
    <col min="9221" max="9221" width="8.140625" style="1" customWidth="1"/>
    <col min="9222" max="9222" width="7.85546875" style="1" customWidth="1"/>
    <col min="9223" max="9223" width="7.5703125" style="1" customWidth="1"/>
    <col min="9224" max="9225" width="8.42578125" style="1" customWidth="1"/>
    <col min="9226" max="9227" width="9" style="1" customWidth="1"/>
    <col min="9228" max="9228" width="8" style="1" customWidth="1"/>
    <col min="9229" max="9229" width="9.28515625" style="1" customWidth="1"/>
    <col min="9230" max="9230" width="8.42578125" style="1" customWidth="1"/>
    <col min="9231" max="9231" width="9.140625" style="1" customWidth="1"/>
    <col min="9232" max="9232" width="9.85546875" style="1" customWidth="1"/>
    <col min="9233" max="9472" width="9.140625" style="1"/>
    <col min="9473" max="9473" width="7.28515625" style="1" customWidth="1"/>
    <col min="9474" max="9474" width="37.140625" style="1" customWidth="1"/>
    <col min="9475" max="9475" width="8.140625" style="1" customWidth="1"/>
    <col min="9476" max="9476" width="8.5703125" style="1" customWidth="1"/>
    <col min="9477" max="9477" width="8.140625" style="1" customWidth="1"/>
    <col min="9478" max="9478" width="7.85546875" style="1" customWidth="1"/>
    <col min="9479" max="9479" width="7.5703125" style="1" customWidth="1"/>
    <col min="9480" max="9481" width="8.42578125" style="1" customWidth="1"/>
    <col min="9482" max="9483" width="9" style="1" customWidth="1"/>
    <col min="9484" max="9484" width="8" style="1" customWidth="1"/>
    <col min="9485" max="9485" width="9.28515625" style="1" customWidth="1"/>
    <col min="9486" max="9486" width="8.42578125" style="1" customWidth="1"/>
    <col min="9487" max="9487" width="9.140625" style="1" customWidth="1"/>
    <col min="9488" max="9488" width="9.85546875" style="1" customWidth="1"/>
    <col min="9489" max="9728" width="9.140625" style="1"/>
    <col min="9729" max="9729" width="7.28515625" style="1" customWidth="1"/>
    <col min="9730" max="9730" width="37.140625" style="1" customWidth="1"/>
    <col min="9731" max="9731" width="8.140625" style="1" customWidth="1"/>
    <col min="9732" max="9732" width="8.5703125" style="1" customWidth="1"/>
    <col min="9733" max="9733" width="8.140625" style="1" customWidth="1"/>
    <col min="9734" max="9734" width="7.85546875" style="1" customWidth="1"/>
    <col min="9735" max="9735" width="7.5703125" style="1" customWidth="1"/>
    <col min="9736" max="9737" width="8.42578125" style="1" customWidth="1"/>
    <col min="9738" max="9739" width="9" style="1" customWidth="1"/>
    <col min="9740" max="9740" width="8" style="1" customWidth="1"/>
    <col min="9741" max="9741" width="9.28515625" style="1" customWidth="1"/>
    <col min="9742" max="9742" width="8.42578125" style="1" customWidth="1"/>
    <col min="9743" max="9743" width="9.140625" style="1" customWidth="1"/>
    <col min="9744" max="9744" width="9.85546875" style="1" customWidth="1"/>
    <col min="9745" max="9984" width="9.140625" style="1"/>
    <col min="9985" max="9985" width="7.28515625" style="1" customWidth="1"/>
    <col min="9986" max="9986" width="37.140625" style="1" customWidth="1"/>
    <col min="9987" max="9987" width="8.140625" style="1" customWidth="1"/>
    <col min="9988" max="9988" width="8.5703125" style="1" customWidth="1"/>
    <col min="9989" max="9989" width="8.140625" style="1" customWidth="1"/>
    <col min="9990" max="9990" width="7.85546875" style="1" customWidth="1"/>
    <col min="9991" max="9991" width="7.5703125" style="1" customWidth="1"/>
    <col min="9992" max="9993" width="8.42578125" style="1" customWidth="1"/>
    <col min="9994" max="9995" width="9" style="1" customWidth="1"/>
    <col min="9996" max="9996" width="8" style="1" customWidth="1"/>
    <col min="9997" max="9997" width="9.28515625" style="1" customWidth="1"/>
    <col min="9998" max="9998" width="8.42578125" style="1" customWidth="1"/>
    <col min="9999" max="9999" width="9.140625" style="1" customWidth="1"/>
    <col min="10000" max="10000" width="9.85546875" style="1" customWidth="1"/>
    <col min="10001" max="10240" width="9.140625" style="1"/>
    <col min="10241" max="10241" width="7.28515625" style="1" customWidth="1"/>
    <col min="10242" max="10242" width="37.140625" style="1" customWidth="1"/>
    <col min="10243" max="10243" width="8.140625" style="1" customWidth="1"/>
    <col min="10244" max="10244" width="8.5703125" style="1" customWidth="1"/>
    <col min="10245" max="10245" width="8.140625" style="1" customWidth="1"/>
    <col min="10246" max="10246" width="7.85546875" style="1" customWidth="1"/>
    <col min="10247" max="10247" width="7.5703125" style="1" customWidth="1"/>
    <col min="10248" max="10249" width="8.42578125" style="1" customWidth="1"/>
    <col min="10250" max="10251" width="9" style="1" customWidth="1"/>
    <col min="10252" max="10252" width="8" style="1" customWidth="1"/>
    <col min="10253" max="10253" width="9.28515625" style="1" customWidth="1"/>
    <col min="10254" max="10254" width="8.42578125" style="1" customWidth="1"/>
    <col min="10255" max="10255" width="9.140625" style="1" customWidth="1"/>
    <col min="10256" max="10256" width="9.85546875" style="1" customWidth="1"/>
    <col min="10257" max="10496" width="9.140625" style="1"/>
    <col min="10497" max="10497" width="7.28515625" style="1" customWidth="1"/>
    <col min="10498" max="10498" width="37.140625" style="1" customWidth="1"/>
    <col min="10499" max="10499" width="8.140625" style="1" customWidth="1"/>
    <col min="10500" max="10500" width="8.5703125" style="1" customWidth="1"/>
    <col min="10501" max="10501" width="8.140625" style="1" customWidth="1"/>
    <col min="10502" max="10502" width="7.85546875" style="1" customWidth="1"/>
    <col min="10503" max="10503" width="7.5703125" style="1" customWidth="1"/>
    <col min="10504" max="10505" width="8.42578125" style="1" customWidth="1"/>
    <col min="10506" max="10507" width="9" style="1" customWidth="1"/>
    <col min="10508" max="10508" width="8" style="1" customWidth="1"/>
    <col min="10509" max="10509" width="9.28515625" style="1" customWidth="1"/>
    <col min="10510" max="10510" width="8.42578125" style="1" customWidth="1"/>
    <col min="10511" max="10511" width="9.140625" style="1" customWidth="1"/>
    <col min="10512" max="10512" width="9.85546875" style="1" customWidth="1"/>
    <col min="10513" max="10752" width="9.140625" style="1"/>
    <col min="10753" max="10753" width="7.28515625" style="1" customWidth="1"/>
    <col min="10754" max="10754" width="37.140625" style="1" customWidth="1"/>
    <col min="10755" max="10755" width="8.140625" style="1" customWidth="1"/>
    <col min="10756" max="10756" width="8.5703125" style="1" customWidth="1"/>
    <col min="10757" max="10757" width="8.140625" style="1" customWidth="1"/>
    <col min="10758" max="10758" width="7.85546875" style="1" customWidth="1"/>
    <col min="10759" max="10759" width="7.5703125" style="1" customWidth="1"/>
    <col min="10760" max="10761" width="8.42578125" style="1" customWidth="1"/>
    <col min="10762" max="10763" width="9" style="1" customWidth="1"/>
    <col min="10764" max="10764" width="8" style="1" customWidth="1"/>
    <col min="10765" max="10765" width="9.28515625" style="1" customWidth="1"/>
    <col min="10766" max="10766" width="8.42578125" style="1" customWidth="1"/>
    <col min="10767" max="10767" width="9.140625" style="1" customWidth="1"/>
    <col min="10768" max="10768" width="9.85546875" style="1" customWidth="1"/>
    <col min="10769" max="11008" width="9.140625" style="1"/>
    <col min="11009" max="11009" width="7.28515625" style="1" customWidth="1"/>
    <col min="11010" max="11010" width="37.140625" style="1" customWidth="1"/>
    <col min="11011" max="11011" width="8.140625" style="1" customWidth="1"/>
    <col min="11012" max="11012" width="8.5703125" style="1" customWidth="1"/>
    <col min="11013" max="11013" width="8.140625" style="1" customWidth="1"/>
    <col min="11014" max="11014" width="7.85546875" style="1" customWidth="1"/>
    <col min="11015" max="11015" width="7.5703125" style="1" customWidth="1"/>
    <col min="11016" max="11017" width="8.42578125" style="1" customWidth="1"/>
    <col min="11018" max="11019" width="9" style="1" customWidth="1"/>
    <col min="11020" max="11020" width="8" style="1" customWidth="1"/>
    <col min="11021" max="11021" width="9.28515625" style="1" customWidth="1"/>
    <col min="11022" max="11022" width="8.42578125" style="1" customWidth="1"/>
    <col min="11023" max="11023" width="9.140625" style="1" customWidth="1"/>
    <col min="11024" max="11024" width="9.85546875" style="1" customWidth="1"/>
    <col min="11025" max="11264" width="9.140625" style="1"/>
    <col min="11265" max="11265" width="7.28515625" style="1" customWidth="1"/>
    <col min="11266" max="11266" width="37.140625" style="1" customWidth="1"/>
    <col min="11267" max="11267" width="8.140625" style="1" customWidth="1"/>
    <col min="11268" max="11268" width="8.5703125" style="1" customWidth="1"/>
    <col min="11269" max="11269" width="8.140625" style="1" customWidth="1"/>
    <col min="11270" max="11270" width="7.85546875" style="1" customWidth="1"/>
    <col min="11271" max="11271" width="7.5703125" style="1" customWidth="1"/>
    <col min="11272" max="11273" width="8.42578125" style="1" customWidth="1"/>
    <col min="11274" max="11275" width="9" style="1" customWidth="1"/>
    <col min="11276" max="11276" width="8" style="1" customWidth="1"/>
    <col min="11277" max="11277" width="9.28515625" style="1" customWidth="1"/>
    <col min="11278" max="11278" width="8.42578125" style="1" customWidth="1"/>
    <col min="11279" max="11279" width="9.140625" style="1" customWidth="1"/>
    <col min="11280" max="11280" width="9.85546875" style="1" customWidth="1"/>
    <col min="11281" max="11520" width="9.140625" style="1"/>
    <col min="11521" max="11521" width="7.28515625" style="1" customWidth="1"/>
    <col min="11522" max="11522" width="37.140625" style="1" customWidth="1"/>
    <col min="11523" max="11523" width="8.140625" style="1" customWidth="1"/>
    <col min="11524" max="11524" width="8.5703125" style="1" customWidth="1"/>
    <col min="11525" max="11525" width="8.140625" style="1" customWidth="1"/>
    <col min="11526" max="11526" width="7.85546875" style="1" customWidth="1"/>
    <col min="11527" max="11527" width="7.5703125" style="1" customWidth="1"/>
    <col min="11528" max="11529" width="8.42578125" style="1" customWidth="1"/>
    <col min="11530" max="11531" width="9" style="1" customWidth="1"/>
    <col min="11532" max="11532" width="8" style="1" customWidth="1"/>
    <col min="11533" max="11533" width="9.28515625" style="1" customWidth="1"/>
    <col min="11534" max="11534" width="8.42578125" style="1" customWidth="1"/>
    <col min="11535" max="11535" width="9.140625" style="1" customWidth="1"/>
    <col min="11536" max="11536" width="9.85546875" style="1" customWidth="1"/>
    <col min="11537" max="11776" width="9.140625" style="1"/>
    <col min="11777" max="11777" width="7.28515625" style="1" customWidth="1"/>
    <col min="11778" max="11778" width="37.140625" style="1" customWidth="1"/>
    <col min="11779" max="11779" width="8.140625" style="1" customWidth="1"/>
    <col min="11780" max="11780" width="8.5703125" style="1" customWidth="1"/>
    <col min="11781" max="11781" width="8.140625" style="1" customWidth="1"/>
    <col min="11782" max="11782" width="7.85546875" style="1" customWidth="1"/>
    <col min="11783" max="11783" width="7.5703125" style="1" customWidth="1"/>
    <col min="11784" max="11785" width="8.42578125" style="1" customWidth="1"/>
    <col min="11786" max="11787" width="9" style="1" customWidth="1"/>
    <col min="11788" max="11788" width="8" style="1" customWidth="1"/>
    <col min="11789" max="11789" width="9.28515625" style="1" customWidth="1"/>
    <col min="11790" max="11790" width="8.42578125" style="1" customWidth="1"/>
    <col min="11791" max="11791" width="9.140625" style="1" customWidth="1"/>
    <col min="11792" max="11792" width="9.85546875" style="1" customWidth="1"/>
    <col min="11793" max="12032" width="9.140625" style="1"/>
    <col min="12033" max="12033" width="7.28515625" style="1" customWidth="1"/>
    <col min="12034" max="12034" width="37.140625" style="1" customWidth="1"/>
    <col min="12035" max="12035" width="8.140625" style="1" customWidth="1"/>
    <col min="12036" max="12036" width="8.5703125" style="1" customWidth="1"/>
    <col min="12037" max="12037" width="8.140625" style="1" customWidth="1"/>
    <col min="12038" max="12038" width="7.85546875" style="1" customWidth="1"/>
    <col min="12039" max="12039" width="7.5703125" style="1" customWidth="1"/>
    <col min="12040" max="12041" width="8.42578125" style="1" customWidth="1"/>
    <col min="12042" max="12043" width="9" style="1" customWidth="1"/>
    <col min="12044" max="12044" width="8" style="1" customWidth="1"/>
    <col min="12045" max="12045" width="9.28515625" style="1" customWidth="1"/>
    <col min="12046" max="12046" width="8.42578125" style="1" customWidth="1"/>
    <col min="12047" max="12047" width="9.140625" style="1" customWidth="1"/>
    <col min="12048" max="12048" width="9.85546875" style="1" customWidth="1"/>
    <col min="12049" max="12288" width="9.140625" style="1"/>
    <col min="12289" max="12289" width="7.28515625" style="1" customWidth="1"/>
    <col min="12290" max="12290" width="37.140625" style="1" customWidth="1"/>
    <col min="12291" max="12291" width="8.140625" style="1" customWidth="1"/>
    <col min="12292" max="12292" width="8.5703125" style="1" customWidth="1"/>
    <col min="12293" max="12293" width="8.140625" style="1" customWidth="1"/>
    <col min="12294" max="12294" width="7.85546875" style="1" customWidth="1"/>
    <col min="12295" max="12295" width="7.5703125" style="1" customWidth="1"/>
    <col min="12296" max="12297" width="8.42578125" style="1" customWidth="1"/>
    <col min="12298" max="12299" width="9" style="1" customWidth="1"/>
    <col min="12300" max="12300" width="8" style="1" customWidth="1"/>
    <col min="12301" max="12301" width="9.28515625" style="1" customWidth="1"/>
    <col min="12302" max="12302" width="8.42578125" style="1" customWidth="1"/>
    <col min="12303" max="12303" width="9.140625" style="1" customWidth="1"/>
    <col min="12304" max="12304" width="9.85546875" style="1" customWidth="1"/>
    <col min="12305" max="12544" width="9.140625" style="1"/>
    <col min="12545" max="12545" width="7.28515625" style="1" customWidth="1"/>
    <col min="12546" max="12546" width="37.140625" style="1" customWidth="1"/>
    <col min="12547" max="12547" width="8.140625" style="1" customWidth="1"/>
    <col min="12548" max="12548" width="8.5703125" style="1" customWidth="1"/>
    <col min="12549" max="12549" width="8.140625" style="1" customWidth="1"/>
    <col min="12550" max="12550" width="7.85546875" style="1" customWidth="1"/>
    <col min="12551" max="12551" width="7.5703125" style="1" customWidth="1"/>
    <col min="12552" max="12553" width="8.42578125" style="1" customWidth="1"/>
    <col min="12554" max="12555" width="9" style="1" customWidth="1"/>
    <col min="12556" max="12556" width="8" style="1" customWidth="1"/>
    <col min="12557" max="12557" width="9.28515625" style="1" customWidth="1"/>
    <col min="12558" max="12558" width="8.42578125" style="1" customWidth="1"/>
    <col min="12559" max="12559" width="9.140625" style="1" customWidth="1"/>
    <col min="12560" max="12560" width="9.85546875" style="1" customWidth="1"/>
    <col min="12561" max="12800" width="9.140625" style="1"/>
    <col min="12801" max="12801" width="7.28515625" style="1" customWidth="1"/>
    <col min="12802" max="12802" width="37.140625" style="1" customWidth="1"/>
    <col min="12803" max="12803" width="8.140625" style="1" customWidth="1"/>
    <col min="12804" max="12804" width="8.5703125" style="1" customWidth="1"/>
    <col min="12805" max="12805" width="8.140625" style="1" customWidth="1"/>
    <col min="12806" max="12806" width="7.85546875" style="1" customWidth="1"/>
    <col min="12807" max="12807" width="7.5703125" style="1" customWidth="1"/>
    <col min="12808" max="12809" width="8.42578125" style="1" customWidth="1"/>
    <col min="12810" max="12811" width="9" style="1" customWidth="1"/>
    <col min="12812" max="12812" width="8" style="1" customWidth="1"/>
    <col min="12813" max="12813" width="9.28515625" style="1" customWidth="1"/>
    <col min="12814" max="12814" width="8.42578125" style="1" customWidth="1"/>
    <col min="12815" max="12815" width="9.140625" style="1" customWidth="1"/>
    <col min="12816" max="12816" width="9.85546875" style="1" customWidth="1"/>
    <col min="12817" max="13056" width="9.140625" style="1"/>
    <col min="13057" max="13057" width="7.28515625" style="1" customWidth="1"/>
    <col min="13058" max="13058" width="37.140625" style="1" customWidth="1"/>
    <col min="13059" max="13059" width="8.140625" style="1" customWidth="1"/>
    <col min="13060" max="13060" width="8.5703125" style="1" customWidth="1"/>
    <col min="13061" max="13061" width="8.140625" style="1" customWidth="1"/>
    <col min="13062" max="13062" width="7.85546875" style="1" customWidth="1"/>
    <col min="13063" max="13063" width="7.5703125" style="1" customWidth="1"/>
    <col min="13064" max="13065" width="8.42578125" style="1" customWidth="1"/>
    <col min="13066" max="13067" width="9" style="1" customWidth="1"/>
    <col min="13068" max="13068" width="8" style="1" customWidth="1"/>
    <col min="13069" max="13069" width="9.28515625" style="1" customWidth="1"/>
    <col min="13070" max="13070" width="8.42578125" style="1" customWidth="1"/>
    <col min="13071" max="13071" width="9.140625" style="1" customWidth="1"/>
    <col min="13072" max="13072" width="9.85546875" style="1" customWidth="1"/>
    <col min="13073" max="13312" width="9.140625" style="1"/>
    <col min="13313" max="13313" width="7.28515625" style="1" customWidth="1"/>
    <col min="13314" max="13314" width="37.140625" style="1" customWidth="1"/>
    <col min="13315" max="13315" width="8.140625" style="1" customWidth="1"/>
    <col min="13316" max="13316" width="8.5703125" style="1" customWidth="1"/>
    <col min="13317" max="13317" width="8.140625" style="1" customWidth="1"/>
    <col min="13318" max="13318" width="7.85546875" style="1" customWidth="1"/>
    <col min="13319" max="13319" width="7.5703125" style="1" customWidth="1"/>
    <col min="13320" max="13321" width="8.42578125" style="1" customWidth="1"/>
    <col min="13322" max="13323" width="9" style="1" customWidth="1"/>
    <col min="13324" max="13324" width="8" style="1" customWidth="1"/>
    <col min="13325" max="13325" width="9.28515625" style="1" customWidth="1"/>
    <col min="13326" max="13326" width="8.42578125" style="1" customWidth="1"/>
    <col min="13327" max="13327" width="9.140625" style="1" customWidth="1"/>
    <col min="13328" max="13328" width="9.85546875" style="1" customWidth="1"/>
    <col min="13329" max="13568" width="9.140625" style="1"/>
    <col min="13569" max="13569" width="7.28515625" style="1" customWidth="1"/>
    <col min="13570" max="13570" width="37.140625" style="1" customWidth="1"/>
    <col min="13571" max="13571" width="8.140625" style="1" customWidth="1"/>
    <col min="13572" max="13572" width="8.5703125" style="1" customWidth="1"/>
    <col min="13573" max="13573" width="8.140625" style="1" customWidth="1"/>
    <col min="13574" max="13574" width="7.85546875" style="1" customWidth="1"/>
    <col min="13575" max="13575" width="7.5703125" style="1" customWidth="1"/>
    <col min="13576" max="13577" width="8.42578125" style="1" customWidth="1"/>
    <col min="13578" max="13579" width="9" style="1" customWidth="1"/>
    <col min="13580" max="13580" width="8" style="1" customWidth="1"/>
    <col min="13581" max="13581" width="9.28515625" style="1" customWidth="1"/>
    <col min="13582" max="13582" width="8.42578125" style="1" customWidth="1"/>
    <col min="13583" max="13583" width="9.140625" style="1" customWidth="1"/>
    <col min="13584" max="13584" width="9.85546875" style="1" customWidth="1"/>
    <col min="13585" max="13824" width="9.140625" style="1"/>
    <col min="13825" max="13825" width="7.28515625" style="1" customWidth="1"/>
    <col min="13826" max="13826" width="37.140625" style="1" customWidth="1"/>
    <col min="13827" max="13827" width="8.140625" style="1" customWidth="1"/>
    <col min="13828" max="13828" width="8.5703125" style="1" customWidth="1"/>
    <col min="13829" max="13829" width="8.140625" style="1" customWidth="1"/>
    <col min="13830" max="13830" width="7.85546875" style="1" customWidth="1"/>
    <col min="13831" max="13831" width="7.5703125" style="1" customWidth="1"/>
    <col min="13832" max="13833" width="8.42578125" style="1" customWidth="1"/>
    <col min="13834" max="13835" width="9" style="1" customWidth="1"/>
    <col min="13836" max="13836" width="8" style="1" customWidth="1"/>
    <col min="13837" max="13837" width="9.28515625" style="1" customWidth="1"/>
    <col min="13838" max="13838" width="8.42578125" style="1" customWidth="1"/>
    <col min="13839" max="13839" width="9.140625" style="1" customWidth="1"/>
    <col min="13840" max="13840" width="9.85546875" style="1" customWidth="1"/>
    <col min="13841" max="14080" width="9.140625" style="1"/>
    <col min="14081" max="14081" width="7.28515625" style="1" customWidth="1"/>
    <col min="14082" max="14082" width="37.140625" style="1" customWidth="1"/>
    <col min="14083" max="14083" width="8.140625" style="1" customWidth="1"/>
    <col min="14084" max="14084" width="8.5703125" style="1" customWidth="1"/>
    <col min="14085" max="14085" width="8.140625" style="1" customWidth="1"/>
    <col min="14086" max="14086" width="7.85546875" style="1" customWidth="1"/>
    <col min="14087" max="14087" width="7.5703125" style="1" customWidth="1"/>
    <col min="14088" max="14089" width="8.42578125" style="1" customWidth="1"/>
    <col min="14090" max="14091" width="9" style="1" customWidth="1"/>
    <col min="14092" max="14092" width="8" style="1" customWidth="1"/>
    <col min="14093" max="14093" width="9.28515625" style="1" customWidth="1"/>
    <col min="14094" max="14094" width="8.42578125" style="1" customWidth="1"/>
    <col min="14095" max="14095" width="9.140625" style="1" customWidth="1"/>
    <col min="14096" max="14096" width="9.85546875" style="1" customWidth="1"/>
    <col min="14097" max="14336" width="9.140625" style="1"/>
    <col min="14337" max="14337" width="7.28515625" style="1" customWidth="1"/>
    <col min="14338" max="14338" width="37.140625" style="1" customWidth="1"/>
    <col min="14339" max="14339" width="8.140625" style="1" customWidth="1"/>
    <col min="14340" max="14340" width="8.5703125" style="1" customWidth="1"/>
    <col min="14341" max="14341" width="8.140625" style="1" customWidth="1"/>
    <col min="14342" max="14342" width="7.85546875" style="1" customWidth="1"/>
    <col min="14343" max="14343" width="7.5703125" style="1" customWidth="1"/>
    <col min="14344" max="14345" width="8.42578125" style="1" customWidth="1"/>
    <col min="14346" max="14347" width="9" style="1" customWidth="1"/>
    <col min="14348" max="14348" width="8" style="1" customWidth="1"/>
    <col min="14349" max="14349" width="9.28515625" style="1" customWidth="1"/>
    <col min="14350" max="14350" width="8.42578125" style="1" customWidth="1"/>
    <col min="14351" max="14351" width="9.140625" style="1" customWidth="1"/>
    <col min="14352" max="14352" width="9.85546875" style="1" customWidth="1"/>
    <col min="14353" max="14592" width="9.140625" style="1"/>
    <col min="14593" max="14593" width="7.28515625" style="1" customWidth="1"/>
    <col min="14594" max="14594" width="37.140625" style="1" customWidth="1"/>
    <col min="14595" max="14595" width="8.140625" style="1" customWidth="1"/>
    <col min="14596" max="14596" width="8.5703125" style="1" customWidth="1"/>
    <col min="14597" max="14597" width="8.140625" style="1" customWidth="1"/>
    <col min="14598" max="14598" width="7.85546875" style="1" customWidth="1"/>
    <col min="14599" max="14599" width="7.5703125" style="1" customWidth="1"/>
    <col min="14600" max="14601" width="8.42578125" style="1" customWidth="1"/>
    <col min="14602" max="14603" width="9" style="1" customWidth="1"/>
    <col min="14604" max="14604" width="8" style="1" customWidth="1"/>
    <col min="14605" max="14605" width="9.28515625" style="1" customWidth="1"/>
    <col min="14606" max="14606" width="8.42578125" style="1" customWidth="1"/>
    <col min="14607" max="14607" width="9.140625" style="1" customWidth="1"/>
    <col min="14608" max="14608" width="9.85546875" style="1" customWidth="1"/>
    <col min="14609" max="14848" width="9.140625" style="1"/>
    <col min="14849" max="14849" width="7.28515625" style="1" customWidth="1"/>
    <col min="14850" max="14850" width="37.140625" style="1" customWidth="1"/>
    <col min="14851" max="14851" width="8.140625" style="1" customWidth="1"/>
    <col min="14852" max="14852" width="8.5703125" style="1" customWidth="1"/>
    <col min="14853" max="14853" width="8.140625" style="1" customWidth="1"/>
    <col min="14854" max="14854" width="7.85546875" style="1" customWidth="1"/>
    <col min="14855" max="14855" width="7.5703125" style="1" customWidth="1"/>
    <col min="14856" max="14857" width="8.42578125" style="1" customWidth="1"/>
    <col min="14858" max="14859" width="9" style="1" customWidth="1"/>
    <col min="14860" max="14860" width="8" style="1" customWidth="1"/>
    <col min="14861" max="14861" width="9.28515625" style="1" customWidth="1"/>
    <col min="14862" max="14862" width="8.42578125" style="1" customWidth="1"/>
    <col min="14863" max="14863" width="9.140625" style="1" customWidth="1"/>
    <col min="14864" max="14864" width="9.85546875" style="1" customWidth="1"/>
    <col min="14865" max="15104" width="9.140625" style="1"/>
    <col min="15105" max="15105" width="7.28515625" style="1" customWidth="1"/>
    <col min="15106" max="15106" width="37.140625" style="1" customWidth="1"/>
    <col min="15107" max="15107" width="8.140625" style="1" customWidth="1"/>
    <col min="15108" max="15108" width="8.5703125" style="1" customWidth="1"/>
    <col min="15109" max="15109" width="8.140625" style="1" customWidth="1"/>
    <col min="15110" max="15110" width="7.85546875" style="1" customWidth="1"/>
    <col min="15111" max="15111" width="7.5703125" style="1" customWidth="1"/>
    <col min="15112" max="15113" width="8.42578125" style="1" customWidth="1"/>
    <col min="15114" max="15115" width="9" style="1" customWidth="1"/>
    <col min="15116" max="15116" width="8" style="1" customWidth="1"/>
    <col min="15117" max="15117" width="9.28515625" style="1" customWidth="1"/>
    <col min="15118" max="15118" width="8.42578125" style="1" customWidth="1"/>
    <col min="15119" max="15119" width="9.140625" style="1" customWidth="1"/>
    <col min="15120" max="15120" width="9.85546875" style="1" customWidth="1"/>
    <col min="15121" max="15360" width="9.140625" style="1"/>
    <col min="15361" max="15361" width="7.28515625" style="1" customWidth="1"/>
    <col min="15362" max="15362" width="37.140625" style="1" customWidth="1"/>
    <col min="15363" max="15363" width="8.140625" style="1" customWidth="1"/>
    <col min="15364" max="15364" width="8.5703125" style="1" customWidth="1"/>
    <col min="15365" max="15365" width="8.140625" style="1" customWidth="1"/>
    <col min="15366" max="15366" width="7.85546875" style="1" customWidth="1"/>
    <col min="15367" max="15367" width="7.5703125" style="1" customWidth="1"/>
    <col min="15368" max="15369" width="8.42578125" style="1" customWidth="1"/>
    <col min="15370" max="15371" width="9" style="1" customWidth="1"/>
    <col min="15372" max="15372" width="8" style="1" customWidth="1"/>
    <col min="15373" max="15373" width="9.28515625" style="1" customWidth="1"/>
    <col min="15374" max="15374" width="8.42578125" style="1" customWidth="1"/>
    <col min="15375" max="15375" width="9.140625" style="1" customWidth="1"/>
    <col min="15376" max="15376" width="9.85546875" style="1" customWidth="1"/>
    <col min="15377" max="15616" width="9.140625" style="1"/>
    <col min="15617" max="15617" width="7.28515625" style="1" customWidth="1"/>
    <col min="15618" max="15618" width="37.140625" style="1" customWidth="1"/>
    <col min="15619" max="15619" width="8.140625" style="1" customWidth="1"/>
    <col min="15620" max="15620" width="8.5703125" style="1" customWidth="1"/>
    <col min="15621" max="15621" width="8.140625" style="1" customWidth="1"/>
    <col min="15622" max="15622" width="7.85546875" style="1" customWidth="1"/>
    <col min="15623" max="15623" width="7.5703125" style="1" customWidth="1"/>
    <col min="15624" max="15625" width="8.42578125" style="1" customWidth="1"/>
    <col min="15626" max="15627" width="9" style="1" customWidth="1"/>
    <col min="15628" max="15628" width="8" style="1" customWidth="1"/>
    <col min="15629" max="15629" width="9.28515625" style="1" customWidth="1"/>
    <col min="15630" max="15630" width="8.42578125" style="1" customWidth="1"/>
    <col min="15631" max="15631" width="9.140625" style="1" customWidth="1"/>
    <col min="15632" max="15632" width="9.85546875" style="1" customWidth="1"/>
    <col min="15633" max="15872" width="9.140625" style="1"/>
    <col min="15873" max="15873" width="7.28515625" style="1" customWidth="1"/>
    <col min="15874" max="15874" width="37.140625" style="1" customWidth="1"/>
    <col min="15875" max="15875" width="8.140625" style="1" customWidth="1"/>
    <col min="15876" max="15876" width="8.5703125" style="1" customWidth="1"/>
    <col min="15877" max="15877" width="8.140625" style="1" customWidth="1"/>
    <col min="15878" max="15878" width="7.85546875" style="1" customWidth="1"/>
    <col min="15879" max="15879" width="7.5703125" style="1" customWidth="1"/>
    <col min="15880" max="15881" width="8.42578125" style="1" customWidth="1"/>
    <col min="15882" max="15883" width="9" style="1" customWidth="1"/>
    <col min="15884" max="15884" width="8" style="1" customWidth="1"/>
    <col min="15885" max="15885" width="9.28515625" style="1" customWidth="1"/>
    <col min="15886" max="15886" width="8.42578125" style="1" customWidth="1"/>
    <col min="15887" max="15887" width="9.140625" style="1" customWidth="1"/>
    <col min="15888" max="15888" width="9.85546875" style="1" customWidth="1"/>
    <col min="15889" max="16128" width="9.140625" style="1"/>
    <col min="16129" max="16129" width="7.28515625" style="1" customWidth="1"/>
    <col min="16130" max="16130" width="37.140625" style="1" customWidth="1"/>
    <col min="16131" max="16131" width="8.140625" style="1" customWidth="1"/>
    <col min="16132" max="16132" width="8.5703125" style="1" customWidth="1"/>
    <col min="16133" max="16133" width="8.140625" style="1" customWidth="1"/>
    <col min="16134" max="16134" width="7.85546875" style="1" customWidth="1"/>
    <col min="16135" max="16135" width="7.5703125" style="1" customWidth="1"/>
    <col min="16136" max="16137" width="8.42578125" style="1" customWidth="1"/>
    <col min="16138" max="16139" width="9" style="1" customWidth="1"/>
    <col min="16140" max="16140" width="8" style="1" customWidth="1"/>
    <col min="16141" max="16141" width="9.28515625" style="1" customWidth="1"/>
    <col min="16142" max="16142" width="8.42578125" style="1" customWidth="1"/>
    <col min="16143" max="16143" width="9.140625" style="1" customWidth="1"/>
    <col min="16144" max="16144" width="9.85546875" style="1" customWidth="1"/>
    <col min="16145" max="16384" width="9.140625" style="1"/>
  </cols>
  <sheetData>
    <row r="1" spans="1:22" x14ac:dyDescent="0.25">
      <c r="B1" s="2"/>
      <c r="C1" s="3"/>
      <c r="D1" s="3"/>
      <c r="E1" s="4"/>
      <c r="G1" s="5"/>
      <c r="I1" s="4"/>
      <c r="P1" s="104" t="s">
        <v>0</v>
      </c>
    </row>
    <row r="2" spans="1:22" ht="48.75" customHeight="1" x14ac:dyDescent="0.25">
      <c r="B2" s="106"/>
      <c r="C2" s="106"/>
      <c r="D2" s="6"/>
      <c r="E2" s="6"/>
      <c r="G2" s="2"/>
      <c r="I2" s="4"/>
      <c r="M2" s="114" t="s">
        <v>40</v>
      </c>
      <c r="N2" s="115"/>
      <c r="O2" s="115"/>
      <c r="P2" s="115"/>
    </row>
    <row r="3" spans="1:22" ht="15.75" x14ac:dyDescent="0.25">
      <c r="B3" s="7"/>
      <c r="C3" s="7"/>
      <c r="D3" s="6"/>
      <c r="E3" s="6"/>
      <c r="G3" s="2"/>
      <c r="I3" s="4"/>
      <c r="P3" s="105"/>
    </row>
    <row r="4" spans="1:22" x14ac:dyDescent="0.25">
      <c r="B4" s="4"/>
      <c r="C4" s="4"/>
      <c r="D4" s="6"/>
      <c r="E4" s="6"/>
      <c r="G4" s="2"/>
      <c r="I4" s="4"/>
      <c r="P4" s="105"/>
    </row>
    <row r="5" spans="1:22" ht="14.25" customHeight="1" x14ac:dyDescent="0.25">
      <c r="B5" s="4"/>
      <c r="C5" s="4"/>
      <c r="D5" s="6"/>
      <c r="E5" s="6"/>
      <c r="F5" s="6"/>
      <c r="J5" s="6"/>
      <c r="K5" s="6"/>
      <c r="L5" s="6"/>
      <c r="M5" s="6"/>
      <c r="N5" s="6"/>
      <c r="O5" s="6"/>
      <c r="P5" s="6"/>
    </row>
    <row r="6" spans="1:22" ht="29.25" customHeight="1" x14ac:dyDescent="0.25">
      <c r="B6" s="107" t="s">
        <v>38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22" ht="15" customHeight="1" x14ac:dyDescent="0.25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22" ht="25.5" customHeight="1" x14ac:dyDescent="0.25">
      <c r="A8" s="113" t="s">
        <v>33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</row>
    <row r="9" spans="1:22" ht="7.5" customHeight="1" thickBot="1" x14ac:dyDescent="0.3">
      <c r="B9" s="7"/>
      <c r="C9" s="8"/>
      <c r="D9" s="8"/>
    </row>
    <row r="10" spans="1:22" ht="40.5" customHeight="1" thickBot="1" x14ac:dyDescent="0.3">
      <c r="A10" s="9" t="s">
        <v>1</v>
      </c>
      <c r="B10" s="10" t="s">
        <v>2</v>
      </c>
      <c r="C10" s="11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  <c r="I10" s="11" t="s">
        <v>9</v>
      </c>
      <c r="J10" s="11" t="s">
        <v>10</v>
      </c>
      <c r="K10" s="11" t="s">
        <v>11</v>
      </c>
      <c r="L10" s="11" t="s">
        <v>12</v>
      </c>
      <c r="M10" s="11" t="s">
        <v>13</v>
      </c>
      <c r="N10" s="11" t="s">
        <v>14</v>
      </c>
      <c r="O10" s="11" t="s">
        <v>15</v>
      </c>
      <c r="P10" s="12" t="s">
        <v>16</v>
      </c>
    </row>
    <row r="11" spans="1:22" x14ac:dyDescent="0.25">
      <c r="A11" s="13">
        <v>1100</v>
      </c>
      <c r="B11" s="14" t="s">
        <v>17</v>
      </c>
      <c r="C11" s="15">
        <v>847759</v>
      </c>
      <c r="D11" s="15">
        <v>612271</v>
      </c>
      <c r="E11" s="15">
        <v>635401</v>
      </c>
      <c r="F11" s="15">
        <v>689676</v>
      </c>
      <c r="G11" s="16">
        <v>353558</v>
      </c>
      <c r="H11" s="15">
        <v>836113</v>
      </c>
      <c r="I11" s="16">
        <v>436985</v>
      </c>
      <c r="J11" s="17">
        <v>403997</v>
      </c>
      <c r="K11" s="17">
        <v>507305</v>
      </c>
      <c r="L11" s="17">
        <v>831182</v>
      </c>
      <c r="M11" s="17">
        <v>696623</v>
      </c>
      <c r="N11" s="17">
        <v>622031</v>
      </c>
      <c r="O11" s="18">
        <v>230133</v>
      </c>
      <c r="P11" s="19">
        <f t="shared" ref="P11:P22" si="0">SUM(C11:O11)</f>
        <v>7703034</v>
      </c>
      <c r="Q11" s="6"/>
      <c r="R11" s="6"/>
      <c r="S11" s="6"/>
      <c r="T11" s="6"/>
      <c r="U11" s="6"/>
      <c r="V11" s="20"/>
    </row>
    <row r="12" spans="1:22" ht="32.25" customHeight="1" x14ac:dyDescent="0.25">
      <c r="A12" s="21">
        <v>1200</v>
      </c>
      <c r="B12" s="22" t="s">
        <v>18</v>
      </c>
      <c r="C12" s="23">
        <v>277154</v>
      </c>
      <c r="D12" s="23">
        <v>200042</v>
      </c>
      <c r="E12" s="23">
        <v>195701</v>
      </c>
      <c r="F12" s="23">
        <v>221056</v>
      </c>
      <c r="G12" s="23">
        <v>123385</v>
      </c>
      <c r="H12" s="23">
        <v>264425</v>
      </c>
      <c r="I12" s="24">
        <v>134513</v>
      </c>
      <c r="J12" s="23">
        <v>126290</v>
      </c>
      <c r="K12" s="23">
        <v>161250</v>
      </c>
      <c r="L12" s="25">
        <v>263679</v>
      </c>
      <c r="M12" s="23">
        <v>224394</v>
      </c>
      <c r="N12" s="23">
        <v>201246</v>
      </c>
      <c r="O12" s="24">
        <v>78846</v>
      </c>
      <c r="P12" s="26">
        <f t="shared" si="0"/>
        <v>2471981</v>
      </c>
      <c r="Q12" s="6"/>
      <c r="R12" s="6"/>
      <c r="S12" s="6"/>
      <c r="T12" s="6"/>
      <c r="U12" s="6"/>
      <c r="V12" s="6"/>
    </row>
    <row r="13" spans="1:22" ht="30" x14ac:dyDescent="0.25">
      <c r="A13" s="21">
        <v>2100</v>
      </c>
      <c r="B13" s="27" t="s">
        <v>19</v>
      </c>
      <c r="C13" s="28">
        <v>60</v>
      </c>
      <c r="D13" s="28">
        <v>60</v>
      </c>
      <c r="E13" s="28">
        <v>60</v>
      </c>
      <c r="F13" s="28">
        <v>0</v>
      </c>
      <c r="G13" s="28">
        <v>60</v>
      </c>
      <c r="H13" s="28">
        <v>60</v>
      </c>
      <c r="I13" s="28">
        <v>60</v>
      </c>
      <c r="J13" s="28">
        <v>60</v>
      </c>
      <c r="K13" s="28">
        <v>60</v>
      </c>
      <c r="L13" s="29">
        <v>60</v>
      </c>
      <c r="M13" s="28">
        <v>60</v>
      </c>
      <c r="N13" s="28">
        <v>60</v>
      </c>
      <c r="O13" s="30">
        <v>0</v>
      </c>
      <c r="P13" s="26">
        <f t="shared" si="0"/>
        <v>660</v>
      </c>
      <c r="Q13" s="20"/>
      <c r="R13" s="20"/>
      <c r="S13" s="20"/>
      <c r="T13" s="20"/>
      <c r="U13" s="20"/>
      <c r="V13" s="20"/>
    </row>
    <row r="14" spans="1:22" x14ac:dyDescent="0.25">
      <c r="A14" s="21">
        <v>2200</v>
      </c>
      <c r="B14" s="31" t="s">
        <v>20</v>
      </c>
      <c r="C14" s="28">
        <v>92462</v>
      </c>
      <c r="D14" s="28">
        <v>48382</v>
      </c>
      <c r="E14" s="28">
        <v>52134</v>
      </c>
      <c r="F14" s="28">
        <v>71936</v>
      </c>
      <c r="G14" s="28">
        <v>41577</v>
      </c>
      <c r="H14" s="28">
        <v>78333</v>
      </c>
      <c r="I14" s="30">
        <v>40877</v>
      </c>
      <c r="J14" s="32">
        <v>22807</v>
      </c>
      <c r="K14" s="28">
        <v>81039</v>
      </c>
      <c r="L14" s="29">
        <v>84221</v>
      </c>
      <c r="M14" s="28">
        <v>79669</v>
      </c>
      <c r="N14" s="28">
        <v>88429</v>
      </c>
      <c r="O14" s="30">
        <v>19182</v>
      </c>
      <c r="P14" s="26">
        <f t="shared" si="0"/>
        <v>801048</v>
      </c>
      <c r="Q14" s="20"/>
      <c r="R14" s="20"/>
      <c r="S14" s="20"/>
      <c r="T14" s="20"/>
      <c r="U14" s="20"/>
      <c r="V14" s="20"/>
    </row>
    <row r="15" spans="1:22" ht="56.25" x14ac:dyDescent="0.25">
      <c r="A15" s="21">
        <v>2300</v>
      </c>
      <c r="B15" s="27" t="s">
        <v>21</v>
      </c>
      <c r="C15" s="33">
        <v>19864</v>
      </c>
      <c r="D15" s="33">
        <v>20625</v>
      </c>
      <c r="E15" s="33">
        <v>15028</v>
      </c>
      <c r="F15" s="33">
        <v>17400</v>
      </c>
      <c r="G15" s="33">
        <v>12563</v>
      </c>
      <c r="H15" s="33">
        <v>23295</v>
      </c>
      <c r="I15" s="34">
        <v>14732</v>
      </c>
      <c r="J15" s="35">
        <v>6995</v>
      </c>
      <c r="K15" s="33">
        <v>27630</v>
      </c>
      <c r="L15" s="36">
        <v>26699</v>
      </c>
      <c r="M15" s="33">
        <v>20060</v>
      </c>
      <c r="N15" s="33">
        <v>29958</v>
      </c>
      <c r="O15" s="34">
        <v>12053</v>
      </c>
      <c r="P15" s="26">
        <f t="shared" si="0"/>
        <v>246902</v>
      </c>
      <c r="Q15" s="6"/>
      <c r="R15" s="6"/>
      <c r="S15" s="6"/>
      <c r="T15" s="6"/>
      <c r="U15" s="6"/>
      <c r="V15" s="6"/>
    </row>
    <row r="16" spans="1:22" x14ac:dyDescent="0.25">
      <c r="A16" s="21">
        <v>2400</v>
      </c>
      <c r="B16" s="31" t="s">
        <v>22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5">
        <v>0</v>
      </c>
      <c r="K16" s="33">
        <v>0</v>
      </c>
      <c r="L16" s="36">
        <v>0</v>
      </c>
      <c r="M16" s="33">
        <v>0</v>
      </c>
      <c r="N16" s="33">
        <v>0</v>
      </c>
      <c r="O16" s="34">
        <v>0</v>
      </c>
      <c r="P16" s="37">
        <f t="shared" si="0"/>
        <v>0</v>
      </c>
      <c r="Q16" s="6"/>
      <c r="R16" s="38"/>
      <c r="S16" s="6"/>
      <c r="T16" s="6"/>
      <c r="U16" s="38"/>
      <c r="V16" s="38"/>
    </row>
    <row r="17" spans="1:16" ht="15.75" thickBot="1" x14ac:dyDescent="0.3">
      <c r="A17" s="39"/>
      <c r="B17" s="40" t="s">
        <v>23</v>
      </c>
      <c r="C17" s="41">
        <f t="shared" ref="C17:O17" si="1">SUM(C11:C16)</f>
        <v>1237299</v>
      </c>
      <c r="D17" s="41">
        <f t="shared" si="1"/>
        <v>881380</v>
      </c>
      <c r="E17" s="41">
        <f t="shared" si="1"/>
        <v>898324</v>
      </c>
      <c r="F17" s="41">
        <f t="shared" si="1"/>
        <v>1000068</v>
      </c>
      <c r="G17" s="41">
        <f t="shared" si="1"/>
        <v>531143</v>
      </c>
      <c r="H17" s="41">
        <f t="shared" si="1"/>
        <v>1202226</v>
      </c>
      <c r="I17" s="42">
        <f t="shared" si="1"/>
        <v>627167</v>
      </c>
      <c r="J17" s="43">
        <f t="shared" si="1"/>
        <v>560149</v>
      </c>
      <c r="K17" s="41">
        <f t="shared" si="1"/>
        <v>777284</v>
      </c>
      <c r="L17" s="44">
        <f t="shared" si="1"/>
        <v>1205841</v>
      </c>
      <c r="M17" s="41">
        <f t="shared" si="1"/>
        <v>1020806</v>
      </c>
      <c r="N17" s="45">
        <f t="shared" si="1"/>
        <v>941724</v>
      </c>
      <c r="O17" s="46">
        <f t="shared" si="1"/>
        <v>340214</v>
      </c>
      <c r="P17" s="47">
        <f t="shared" si="0"/>
        <v>11223625</v>
      </c>
    </row>
    <row r="18" spans="1:16" ht="15.75" thickBot="1" x14ac:dyDescent="0.3">
      <c r="A18" s="48"/>
      <c r="B18" s="49" t="s">
        <v>24</v>
      </c>
      <c r="C18" s="50">
        <v>28665</v>
      </c>
      <c r="D18" s="50">
        <v>30269</v>
      </c>
      <c r="E18" s="50">
        <v>30498</v>
      </c>
      <c r="F18" s="50">
        <v>29204</v>
      </c>
      <c r="G18" s="50">
        <v>46315</v>
      </c>
      <c r="H18" s="50">
        <v>81396</v>
      </c>
      <c r="I18" s="51">
        <v>24665</v>
      </c>
      <c r="J18" s="50">
        <v>75700</v>
      </c>
      <c r="K18" s="50">
        <v>126063</v>
      </c>
      <c r="L18" s="50">
        <v>6261</v>
      </c>
      <c r="M18" s="50">
        <v>43637</v>
      </c>
      <c r="N18" s="50">
        <v>93610</v>
      </c>
      <c r="O18" s="52">
        <v>29168</v>
      </c>
      <c r="P18" s="53">
        <f t="shared" si="0"/>
        <v>645451</v>
      </c>
    </row>
    <row r="19" spans="1:16" ht="15.75" thickBot="1" x14ac:dyDescent="0.3">
      <c r="A19" s="54"/>
      <c r="B19" s="55" t="s">
        <v>25</v>
      </c>
      <c r="C19" s="56">
        <f t="shared" ref="C19:O19" si="2">C17+C18</f>
        <v>1265964</v>
      </c>
      <c r="D19" s="56">
        <f t="shared" si="2"/>
        <v>911649</v>
      </c>
      <c r="E19" s="56">
        <f t="shared" si="2"/>
        <v>928822</v>
      </c>
      <c r="F19" s="56">
        <f t="shared" si="2"/>
        <v>1029272</v>
      </c>
      <c r="G19" s="56">
        <f t="shared" si="2"/>
        <v>577458</v>
      </c>
      <c r="H19" s="56">
        <f t="shared" si="2"/>
        <v>1283622</v>
      </c>
      <c r="I19" s="57">
        <f t="shared" si="2"/>
        <v>651832</v>
      </c>
      <c r="J19" s="56">
        <f t="shared" si="2"/>
        <v>635849</v>
      </c>
      <c r="K19" s="56">
        <f t="shared" si="2"/>
        <v>903347</v>
      </c>
      <c r="L19" s="56">
        <f t="shared" si="2"/>
        <v>1212102</v>
      </c>
      <c r="M19" s="56">
        <f t="shared" si="2"/>
        <v>1064443</v>
      </c>
      <c r="N19" s="56">
        <f t="shared" si="2"/>
        <v>1035334</v>
      </c>
      <c r="O19" s="57">
        <f t="shared" si="2"/>
        <v>369382</v>
      </c>
      <c r="P19" s="58">
        <f t="shared" si="0"/>
        <v>11869076</v>
      </c>
    </row>
    <row r="20" spans="1:16" ht="30" x14ac:dyDescent="0.25">
      <c r="A20" s="59"/>
      <c r="B20" s="60" t="s">
        <v>26</v>
      </c>
      <c r="C20" s="61">
        <v>258815</v>
      </c>
      <c r="D20" s="61">
        <v>202361</v>
      </c>
      <c r="E20" s="61">
        <v>226456</v>
      </c>
      <c r="F20" s="61">
        <v>216408</v>
      </c>
      <c r="G20" s="61">
        <v>95294</v>
      </c>
      <c r="H20" s="61">
        <v>264376</v>
      </c>
      <c r="I20" s="61">
        <v>89697</v>
      </c>
      <c r="J20" s="61">
        <v>84193</v>
      </c>
      <c r="K20" s="62">
        <v>166805</v>
      </c>
      <c r="L20" s="63">
        <v>345053</v>
      </c>
      <c r="M20" s="62">
        <v>303099</v>
      </c>
      <c r="N20" s="62">
        <v>214283</v>
      </c>
      <c r="O20" s="64">
        <v>56976</v>
      </c>
      <c r="P20" s="65">
        <f t="shared" si="0"/>
        <v>2523816</v>
      </c>
    </row>
    <row r="21" spans="1:16" ht="15.75" thickBot="1" x14ac:dyDescent="0.3">
      <c r="A21" s="66"/>
      <c r="B21" s="67" t="s">
        <v>27</v>
      </c>
      <c r="C21" s="68">
        <v>4887</v>
      </c>
      <c r="D21" s="68">
        <v>3480</v>
      </c>
      <c r="E21" s="68">
        <v>3235</v>
      </c>
      <c r="F21" s="68">
        <v>3853</v>
      </c>
      <c r="G21" s="68">
        <v>1582</v>
      </c>
      <c r="H21" s="68">
        <v>4535</v>
      </c>
      <c r="I21" s="68">
        <v>1512</v>
      </c>
      <c r="J21" s="69">
        <v>1216</v>
      </c>
      <c r="K21" s="69">
        <v>2355</v>
      </c>
      <c r="L21" s="70">
        <v>5996</v>
      </c>
      <c r="M21" s="69">
        <v>4851</v>
      </c>
      <c r="N21" s="69">
        <v>3551</v>
      </c>
      <c r="O21" s="71">
        <v>1055</v>
      </c>
      <c r="P21" s="72">
        <f t="shared" si="0"/>
        <v>42108</v>
      </c>
    </row>
    <row r="22" spans="1:16" ht="15.75" thickBot="1" x14ac:dyDescent="0.3">
      <c r="A22" s="73"/>
      <c r="B22" s="74" t="s">
        <v>28</v>
      </c>
      <c r="C22" s="75">
        <f t="shared" ref="C22:O22" si="3">C19+C20+C21</f>
        <v>1529666</v>
      </c>
      <c r="D22" s="75">
        <f t="shared" si="3"/>
        <v>1117490</v>
      </c>
      <c r="E22" s="75">
        <f t="shared" si="3"/>
        <v>1158513</v>
      </c>
      <c r="F22" s="75">
        <f t="shared" si="3"/>
        <v>1249533</v>
      </c>
      <c r="G22" s="75">
        <f t="shared" si="3"/>
        <v>674334</v>
      </c>
      <c r="H22" s="75">
        <f t="shared" si="3"/>
        <v>1552533</v>
      </c>
      <c r="I22" s="76">
        <f t="shared" si="3"/>
        <v>743041</v>
      </c>
      <c r="J22" s="75">
        <f t="shared" si="3"/>
        <v>721258</v>
      </c>
      <c r="K22" s="75">
        <f t="shared" si="3"/>
        <v>1072507</v>
      </c>
      <c r="L22" s="75">
        <f t="shared" si="3"/>
        <v>1563151</v>
      </c>
      <c r="M22" s="75">
        <f t="shared" si="3"/>
        <v>1372393</v>
      </c>
      <c r="N22" s="75">
        <f t="shared" si="3"/>
        <v>1253168</v>
      </c>
      <c r="O22" s="76">
        <f t="shared" si="3"/>
        <v>427413</v>
      </c>
      <c r="P22" s="77">
        <f t="shared" si="0"/>
        <v>14435000</v>
      </c>
    </row>
    <row r="23" spans="1:16" ht="15.75" thickBot="1" x14ac:dyDescent="0.3">
      <c r="A23" s="78"/>
      <c r="B23" s="79" t="s">
        <v>29</v>
      </c>
      <c r="C23" s="80">
        <f>C24+C25</f>
        <v>278</v>
      </c>
      <c r="D23" s="80">
        <f t="shared" ref="D23:O23" si="4">D24+D25</f>
        <v>213</v>
      </c>
      <c r="E23" s="80">
        <f t="shared" si="4"/>
        <v>181</v>
      </c>
      <c r="F23" s="80">
        <f t="shared" si="4"/>
        <v>212</v>
      </c>
      <c r="G23" s="80">
        <f t="shared" si="4"/>
        <v>100</v>
      </c>
      <c r="H23" s="80">
        <f t="shared" si="4"/>
        <v>299</v>
      </c>
      <c r="I23" s="80">
        <f t="shared" si="4"/>
        <v>140</v>
      </c>
      <c r="J23" s="80">
        <f t="shared" si="4"/>
        <v>95</v>
      </c>
      <c r="K23" s="80">
        <f t="shared" si="4"/>
        <v>181</v>
      </c>
      <c r="L23" s="80">
        <f t="shared" si="4"/>
        <v>352</v>
      </c>
      <c r="M23" s="80">
        <f t="shared" si="4"/>
        <v>287</v>
      </c>
      <c r="N23" s="80">
        <f t="shared" si="4"/>
        <v>217</v>
      </c>
      <c r="O23" s="81">
        <f t="shared" si="4"/>
        <v>59</v>
      </c>
      <c r="P23" s="53">
        <f>SUM(C23:O23)</f>
        <v>2614</v>
      </c>
    </row>
    <row r="24" spans="1:16" x14ac:dyDescent="0.25">
      <c r="A24" s="82"/>
      <c r="B24" s="83" t="s">
        <v>30</v>
      </c>
      <c r="C24" s="15">
        <v>160</v>
      </c>
      <c r="D24" s="15">
        <v>120</v>
      </c>
      <c r="E24" s="15">
        <v>101</v>
      </c>
      <c r="F24" s="15">
        <v>112</v>
      </c>
      <c r="G24" s="15">
        <v>59</v>
      </c>
      <c r="H24" s="15">
        <v>172</v>
      </c>
      <c r="I24" s="84">
        <v>86</v>
      </c>
      <c r="J24" s="15">
        <v>57</v>
      </c>
      <c r="K24" s="15">
        <v>94</v>
      </c>
      <c r="L24" s="15">
        <v>204</v>
      </c>
      <c r="M24" s="15">
        <v>170</v>
      </c>
      <c r="N24" s="15">
        <v>130</v>
      </c>
      <c r="O24" s="85">
        <v>33</v>
      </c>
      <c r="P24" s="86">
        <f>SUM(C24:O24)</f>
        <v>1498</v>
      </c>
    </row>
    <row r="25" spans="1:16" ht="15.75" thickBot="1" x14ac:dyDescent="0.3">
      <c r="A25" s="66"/>
      <c r="B25" s="87" t="s">
        <v>31</v>
      </c>
      <c r="C25" s="15">
        <v>118</v>
      </c>
      <c r="D25" s="15">
        <v>93</v>
      </c>
      <c r="E25" s="15">
        <v>80</v>
      </c>
      <c r="F25" s="15">
        <v>100</v>
      </c>
      <c r="G25" s="15">
        <v>41</v>
      </c>
      <c r="H25" s="15">
        <v>127</v>
      </c>
      <c r="I25" s="84">
        <v>54</v>
      </c>
      <c r="J25" s="15">
        <v>38</v>
      </c>
      <c r="K25" s="88">
        <v>87</v>
      </c>
      <c r="L25" s="88">
        <v>148</v>
      </c>
      <c r="M25" s="88">
        <v>117</v>
      </c>
      <c r="N25" s="88">
        <v>87</v>
      </c>
      <c r="O25" s="6">
        <v>26</v>
      </c>
      <c r="P25" s="86">
        <f>SUM(C25:O25)</f>
        <v>1116</v>
      </c>
    </row>
    <row r="26" spans="1:16" ht="15.75" thickBot="1" x14ac:dyDescent="0.3">
      <c r="A26" s="108" t="s">
        <v>32</v>
      </c>
      <c r="B26" s="109"/>
      <c r="C26" s="89">
        <f t="shared" ref="C26:P26" si="5">C22/C23/12</f>
        <v>458.53297362110311</v>
      </c>
      <c r="D26" s="89">
        <f t="shared" si="5"/>
        <v>437.20266040688574</v>
      </c>
      <c r="E26" s="89">
        <f t="shared" si="5"/>
        <v>533.38535911602207</v>
      </c>
      <c r="F26" s="89">
        <f t="shared" si="5"/>
        <v>491.16863207547175</v>
      </c>
      <c r="G26" s="89">
        <f t="shared" si="5"/>
        <v>561.94500000000005</v>
      </c>
      <c r="H26" s="89">
        <f t="shared" si="5"/>
        <v>432.70150501672242</v>
      </c>
      <c r="I26" s="89">
        <f t="shared" si="5"/>
        <v>442.28630952380951</v>
      </c>
      <c r="J26" s="89">
        <f t="shared" si="5"/>
        <v>632.68245614035084</v>
      </c>
      <c r="K26" s="89">
        <f t="shared" si="5"/>
        <v>493.7877532228361</v>
      </c>
      <c r="L26" s="89">
        <f t="shared" si="5"/>
        <v>370.06415719696969</v>
      </c>
      <c r="M26" s="89">
        <f t="shared" si="5"/>
        <v>398.48809523809524</v>
      </c>
      <c r="N26" s="89">
        <f t="shared" si="5"/>
        <v>481.24731182795699</v>
      </c>
      <c r="O26" s="90">
        <f t="shared" si="5"/>
        <v>603.6906779661017</v>
      </c>
      <c r="P26" s="91">
        <f t="shared" si="5"/>
        <v>460.18235144095894</v>
      </c>
    </row>
    <row r="27" spans="1:16" ht="30.75" customHeight="1" thickBot="1" x14ac:dyDescent="0.3">
      <c r="A27" s="110" t="s">
        <v>39</v>
      </c>
      <c r="B27" s="111"/>
      <c r="C27" s="89">
        <f>((C22*0.4245)-C20-C21)/C25/12</f>
        <v>272.34549223163839</v>
      </c>
      <c r="D27" s="89">
        <f>((D22*0.4366)-D20-D21)/D25/12</f>
        <v>252.73757526881718</v>
      </c>
      <c r="E27" s="89">
        <f>((E22*0.442)-E20-E21)/E25/12</f>
        <v>294.13723541666667</v>
      </c>
      <c r="F27" s="89">
        <f>((F22*0.4717)-F20-F21)/F25/12</f>
        <v>307.61976341666667</v>
      </c>
      <c r="G27" s="89">
        <f>((G22*0.41)-G20-G21)/G25/12</f>
        <v>365.04256097560977</v>
      </c>
      <c r="H27" s="89">
        <f>((H22*0.4247)-H20-H21)/H25/12</f>
        <v>256.20063326771657</v>
      </c>
      <c r="I27" s="89">
        <f>((I22*0.3857)-I20-I21)/I25/12</f>
        <v>301.51529891975304</v>
      </c>
      <c r="J27" s="89">
        <f>((J22*0.4)-J20-J21)/J25/12</f>
        <v>445.38201754385972</v>
      </c>
      <c r="K27" s="89">
        <f>((K22*0.4807)-K20-K21)/K25/12</f>
        <v>331.79512921455944</v>
      </c>
      <c r="L27" s="89">
        <f>((L22*0.4205)-L20-L21)/L25/12</f>
        <v>172.44143890765761</v>
      </c>
      <c r="M27" s="89">
        <f>((M22*0.4077)-M20-M21)/M25/12</f>
        <v>179.1842066239316</v>
      </c>
      <c r="N27" s="89">
        <f>((N22*0.4009)-N20-N21)/N25/12</f>
        <v>272.56805670498085</v>
      </c>
      <c r="O27" s="90">
        <f>((O22*0.4407)-O20-O21)/O25/12</f>
        <v>417.72406762820509</v>
      </c>
      <c r="P27" s="91">
        <f>((P22*0.4269)-P20-P21)/P25/12</f>
        <v>268.5467069892473</v>
      </c>
    </row>
    <row r="28" spans="1:16" ht="6.75" customHeight="1" x14ac:dyDescent="0.25"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6" ht="11.25" customHeight="1" x14ac:dyDescent="0.25"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</row>
    <row r="30" spans="1:16" x14ac:dyDescent="0.25">
      <c r="B30" s="4" t="s">
        <v>34</v>
      </c>
      <c r="C30" s="2"/>
      <c r="E30" s="3" t="s">
        <v>35</v>
      </c>
      <c r="G30" s="97"/>
      <c r="H30" s="97"/>
      <c r="I30" s="97"/>
      <c r="J30" s="97"/>
      <c r="K30" s="98"/>
      <c r="L30" s="98"/>
      <c r="M30" s="99"/>
      <c r="N30" s="97"/>
      <c r="O30" s="97"/>
      <c r="P30" s="97"/>
    </row>
    <row r="31" spans="1:16" ht="9.75" customHeight="1" x14ac:dyDescent="0.25">
      <c r="B31" s="4"/>
      <c r="C31" s="2"/>
      <c r="E31" s="3"/>
      <c r="G31" s="97"/>
      <c r="H31" s="97"/>
      <c r="I31" s="97"/>
      <c r="J31" s="97"/>
      <c r="K31" s="97"/>
      <c r="L31" s="97"/>
      <c r="M31" s="97"/>
      <c r="N31" s="97"/>
      <c r="O31" s="97"/>
      <c r="P31" s="97"/>
    </row>
    <row r="32" spans="1:16" x14ac:dyDescent="0.25">
      <c r="B32" s="2" t="s">
        <v>36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2:16" ht="11.25" customHeight="1" x14ac:dyDescent="0.25">
      <c r="B33" s="2" t="s">
        <v>37</v>
      </c>
      <c r="C33" s="3"/>
      <c r="D33" s="3"/>
      <c r="E33" s="3"/>
      <c r="F33" s="3"/>
      <c r="G33" s="3"/>
      <c r="H33" s="3"/>
      <c r="I33" s="3"/>
      <c r="J33" s="101"/>
      <c r="K33" s="101"/>
      <c r="L33" s="101"/>
      <c r="M33" s="101"/>
      <c r="N33" s="101"/>
      <c r="O33" s="101"/>
      <c r="P33" s="3"/>
    </row>
    <row r="34" spans="2:16" ht="9" customHeight="1" x14ac:dyDescent="0.25">
      <c r="B34" s="2"/>
      <c r="C34" s="3"/>
      <c r="D34" s="3"/>
      <c r="E34" s="3"/>
      <c r="F34" s="3"/>
      <c r="G34" s="3"/>
      <c r="H34" s="3"/>
      <c r="I34" s="3"/>
      <c r="J34" s="101"/>
      <c r="K34" s="101"/>
      <c r="L34" s="101"/>
      <c r="M34" s="101"/>
      <c r="N34" s="101"/>
      <c r="O34" s="101"/>
      <c r="P34" s="3"/>
    </row>
    <row r="35" spans="2:16" ht="25.5" customHeight="1" x14ac:dyDescent="0.25">
      <c r="B35" s="112"/>
      <c r="C35" s="112"/>
      <c r="D35" s="112"/>
      <c r="E35" s="112"/>
      <c r="F35" s="112"/>
      <c r="G35" s="112"/>
      <c r="H35" s="112"/>
      <c r="I35" s="112"/>
      <c r="J35" s="112"/>
      <c r="K35" s="94"/>
      <c r="L35" s="94"/>
      <c r="M35" s="94"/>
      <c r="N35" s="94"/>
      <c r="O35" s="94"/>
      <c r="P35" s="102"/>
    </row>
    <row r="36" spans="2:16" ht="13.5" customHeight="1" x14ac:dyDescent="0.25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102"/>
    </row>
  </sheetData>
  <mergeCells count="7">
    <mergeCell ref="B2:C2"/>
    <mergeCell ref="B6:P6"/>
    <mergeCell ref="A26:B26"/>
    <mergeCell ref="A27:B27"/>
    <mergeCell ref="B35:J35"/>
    <mergeCell ref="A8:P8"/>
    <mergeCell ref="M2:P2"/>
  </mergeCells>
  <pageMargins left="0.31496062992125984" right="0.31496062992125984" top="0.55118110236220474" bottom="0.35433070866141736" header="0.31496062992125984" footer="0.31496062992125984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>Lielvarde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Lipsane</dc:creator>
  <cp:lastModifiedBy>Evija Slise</cp:lastModifiedBy>
  <cp:lastPrinted>2025-01-08T19:21:27Z</cp:lastPrinted>
  <dcterms:created xsi:type="dcterms:W3CDTF">2025-01-08T18:55:04Z</dcterms:created>
  <dcterms:modified xsi:type="dcterms:W3CDTF">2025-02-03T07:47:01Z</dcterms:modified>
</cp:coreProperties>
</file>