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zemite\Downloads\"/>
    </mc:Choice>
  </mc:AlternateContent>
  <bookViews>
    <workbookView xWindow="0" yWindow="0" windowWidth="25200" windowHeight="9345"/>
  </bookViews>
  <sheets>
    <sheet name="CELI" sheetId="2" r:id="rId1"/>
    <sheet name="IELAS" sheetId="3" r:id="rId2"/>
  </sheets>
  <definedNames>
    <definedName name="_xlnm._FilterDatabase" localSheetId="1" hidden="1">IELAS!$A$8:$H$175</definedName>
    <definedName name="_xlnm.Print_Titles" localSheetId="0">CELI!$9:$11</definedName>
    <definedName name="_xlnm.Print_Titles" localSheetId="1">IELAS!$9:$9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3" l="1"/>
  <c r="F189" i="3"/>
  <c r="F188" i="3"/>
  <c r="F184" i="3"/>
  <c r="F183" i="3"/>
  <c r="F182" i="3"/>
  <c r="F181" i="3"/>
  <c r="F187" i="2"/>
  <c r="F186" i="2"/>
  <c r="F185" i="2"/>
  <c r="F181" i="2"/>
  <c r="F180" i="2"/>
  <c r="F179" i="2"/>
  <c r="F178" i="2"/>
  <c r="E12" i="2"/>
  <c r="D14" i="2" s="1"/>
  <c r="E14" i="2" s="1"/>
  <c r="E162" i="3" l="1"/>
  <c r="E153" i="3"/>
  <c r="D155" i="3" s="1"/>
  <c r="E136" i="3"/>
  <c r="E132" i="3"/>
  <c r="D134" i="3" s="1"/>
  <c r="E91" i="3"/>
  <c r="E88" i="3"/>
  <c r="D90" i="3" s="1"/>
  <c r="E83" i="3"/>
  <c r="D85" i="3" s="1"/>
  <c r="E69" i="3"/>
  <c r="E14" i="3"/>
  <c r="E15" i="3" s="1"/>
  <c r="E16" i="3" s="1"/>
  <c r="D17" i="3" s="1"/>
  <c r="E17" i="3" s="1"/>
  <c r="E18" i="3" s="1"/>
  <c r="D19" i="3" s="1"/>
  <c r="E19" i="3" s="1"/>
  <c r="E20" i="3" s="1"/>
  <c r="E21" i="3" s="1"/>
  <c r="E22" i="3" s="1"/>
  <c r="D23" i="3" s="1"/>
  <c r="E23" i="3" s="1"/>
  <c r="D24" i="3" s="1"/>
  <c r="E24" i="3" s="1"/>
  <c r="D25" i="3" s="1"/>
  <c r="E25" i="3" s="1"/>
  <c r="D26" i="3" s="1"/>
  <c r="E26" i="3" s="1"/>
  <c r="E27" i="3" s="1"/>
  <c r="E28" i="3" s="1"/>
  <c r="D29" i="3" s="1"/>
  <c r="E29" i="3" s="1"/>
  <c r="E30" i="3" s="1"/>
  <c r="E31" i="3" s="1"/>
  <c r="D32" i="3" s="1"/>
  <c r="E32" i="3" s="1"/>
  <c r="E33" i="3" s="1"/>
  <c r="D34" i="3" s="1"/>
  <c r="E34" i="3" s="1"/>
  <c r="D35" i="3" s="1"/>
  <c r="E35" i="3" s="1"/>
  <c r="E36" i="3" s="1"/>
  <c r="E37" i="3" s="1"/>
  <c r="E38" i="3" s="1"/>
  <c r="E39" i="3" s="1"/>
  <c r="D40" i="3" s="1"/>
  <c r="E40" i="3" s="1"/>
  <c r="D42" i="3" s="1"/>
  <c r="E11" i="3"/>
  <c r="D12" i="3" s="1"/>
  <c r="E12" i="3" s="1"/>
  <c r="E42" i="3" l="1"/>
  <c r="D43" i="3" s="1"/>
  <c r="E43" i="3" s="1"/>
  <c r="D44" i="3" s="1"/>
  <c r="E44" i="3" s="1"/>
  <c r="E45" i="3" s="1"/>
  <c r="E46" i="3" s="1"/>
  <c r="E47" i="3" s="1"/>
  <c r="E48" i="3" s="1"/>
  <c r="E49" i="3" s="1"/>
  <c r="E50" i="3" s="1"/>
  <c r="D51" i="3" s="1"/>
  <c r="E51" i="3" s="1"/>
  <c r="E52" i="3" s="1"/>
  <c r="D53" i="3" s="1"/>
  <c r="E53" i="3" s="1"/>
  <c r="E54" i="3" s="1"/>
  <c r="E55" i="3" s="1"/>
  <c r="E56" i="3" s="1"/>
  <c r="E58" i="3" s="1"/>
  <c r="E59" i="3" s="1"/>
  <c r="E60" i="3" s="1"/>
  <c r="E61" i="3" s="1"/>
  <c r="D62" i="3" s="1"/>
  <c r="E62" i="3" s="1"/>
  <c r="E63" i="3" s="1"/>
  <c r="E64" i="3" s="1"/>
  <c r="D65" i="3" s="1"/>
  <c r="E65" i="3" s="1"/>
  <c r="D66" i="3" s="1"/>
  <c r="E66" i="3" s="1"/>
  <c r="E67" i="3" s="1"/>
  <c r="E68" i="3" s="1"/>
  <c r="E71" i="3" s="1"/>
  <c r="E72" i="3" s="1"/>
  <c r="E73" i="3" s="1"/>
  <c r="E74" i="3" s="1"/>
  <c r="E75" i="3" s="1"/>
  <c r="E76" i="3" s="1"/>
  <c r="E77" i="3" s="1"/>
  <c r="E78" i="3" s="1"/>
  <c r="E80" i="3" s="1"/>
  <c r="E81" i="3" s="1"/>
  <c r="E82" i="3" s="1"/>
  <c r="E85" i="3"/>
  <c r="D86" i="3" s="1"/>
  <c r="E86" i="3" s="1"/>
  <c r="E87" i="3" s="1"/>
  <c r="E90" i="3"/>
  <c r="E94" i="3" s="1"/>
  <c r="E95" i="3" s="1"/>
  <c r="D96" i="3" s="1"/>
  <c r="E96" i="3" s="1"/>
  <c r="D97" i="3" s="1"/>
  <c r="E97" i="3" s="1"/>
  <c r="E98" i="3" s="1"/>
  <c r="E99" i="3" s="1"/>
  <c r="D100" i="3" s="1"/>
  <c r="E100" i="3" s="1"/>
  <c r="E101" i="3" s="1"/>
  <c r="D102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5" i="3" s="1"/>
  <c r="D116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D128" i="3" s="1"/>
  <c r="E128" i="3" s="1"/>
  <c r="E129" i="3" s="1"/>
  <c r="E130" i="3" s="1"/>
  <c r="E131" i="3" s="1"/>
  <c r="E134" i="3"/>
  <c r="E135" i="3" s="1"/>
  <c r="E138" i="3" s="1"/>
  <c r="E139" i="3" s="1"/>
  <c r="E140" i="3" s="1"/>
  <c r="D141" i="3" s="1"/>
  <c r="E141" i="3" s="1"/>
  <c r="E142" i="3" s="1"/>
  <c r="D143" i="3" s="1"/>
  <c r="E143" i="3" s="1"/>
  <c r="D144" i="3" s="1"/>
  <c r="E144" i="3" s="1"/>
  <c r="D145" i="3" s="1"/>
  <c r="E145" i="3" s="1"/>
  <c r="D146" i="3" s="1"/>
  <c r="E146" i="3" s="1"/>
  <c r="D147" i="3" s="1"/>
  <c r="E147" i="3" s="1"/>
  <c r="E148" i="3" s="1"/>
  <c r="E149" i="3" s="1"/>
  <c r="E150" i="3" s="1"/>
  <c r="E151" i="3" s="1"/>
  <c r="E152" i="3" s="1"/>
  <c r="E155" i="3" s="1"/>
  <c r="E156" i="3" s="1"/>
  <c r="E157" i="3" s="1"/>
  <c r="E158" i="3" s="1"/>
  <c r="D159" i="3" s="1"/>
  <c r="E159" i="3" s="1"/>
  <c r="D160" i="3" s="1"/>
  <c r="E160" i="3" s="1"/>
  <c r="E161" i="3" s="1"/>
  <c r="E164" i="3" s="1"/>
  <c r="E165" i="3" s="1"/>
  <c r="E166" i="3" s="1"/>
  <c r="D167" i="3" s="1"/>
  <c r="E167" i="3" s="1"/>
  <c r="D168" i="3" s="1"/>
  <c r="E168" i="3" s="1"/>
  <c r="E169" i="3" s="1"/>
  <c r="D170" i="3" s="1"/>
  <c r="E170" i="3" s="1"/>
  <c r="D171" i="3" s="1"/>
  <c r="E171" i="3" s="1"/>
  <c r="D172" i="3" s="1"/>
  <c r="E172" i="3" s="1"/>
  <c r="E173" i="3" s="1"/>
  <c r="E174" i="3" s="1"/>
  <c r="E175" i="3" s="1"/>
  <c r="D15" i="2" l="1"/>
  <c r="E15" i="2" s="1"/>
  <c r="D16" i="2" s="1"/>
  <c r="E16" i="2" s="1"/>
  <c r="D17" i="2" s="1"/>
  <c r="E17" i="2" s="1"/>
  <c r="E18" i="2" s="1"/>
  <c r="D20" i="2" s="1"/>
  <c r="E20" i="2" s="1"/>
  <c r="E21" i="2" s="1"/>
  <c r="D22" i="2" s="1"/>
  <c r="E22" i="2" s="1"/>
  <c r="E23" i="2" s="1"/>
  <c r="D24" i="2" s="1"/>
  <c r="E24" i="2" s="1"/>
  <c r="E25" i="2" s="1"/>
  <c r="E27" i="2" s="1"/>
  <c r="D28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D40" i="2" s="1"/>
  <c r="E40" i="2" s="1"/>
  <c r="D41" i="2" s="1"/>
  <c r="E41" i="2" s="1"/>
  <c r="D42" i="2" s="1"/>
  <c r="E42" i="2" s="1"/>
  <c r="D43" i="2" s="1"/>
  <c r="E43" i="2" s="1"/>
  <c r="D44" i="2" s="1"/>
  <c r="E44" i="2" s="1"/>
  <c r="D45" i="2" s="1"/>
  <c r="E45" i="2" s="1"/>
  <c r="D46" i="2" s="1"/>
  <c r="E46" i="2" s="1"/>
  <c r="D47" i="2" s="1"/>
  <c r="E47" i="2" s="1"/>
  <c r="D48" i="2" s="1"/>
  <c r="E48" i="2" s="1"/>
  <c r="E49" i="2" s="1"/>
  <c r="D50" i="2" s="1"/>
  <c r="E50" i="2" s="1"/>
  <c r="E51" i="2"/>
  <c r="D53" i="2" s="1"/>
  <c r="E97" i="2"/>
  <c r="E130" i="2"/>
  <c r="E53" i="2" l="1"/>
  <c r="E54" i="2" s="1"/>
  <c r="E55" i="2" s="1"/>
  <c r="D56" i="2" s="1"/>
  <c r="E56" i="2" s="1"/>
  <c r="D57" i="2" s="1"/>
  <c r="E57" i="2" s="1"/>
  <c r="D58" i="2" s="1"/>
  <c r="E58" i="2" s="1"/>
  <c r="E59" i="2" s="1"/>
  <c r="D60" i="2" s="1"/>
  <c r="E60" i="2" s="1"/>
  <c r="D61" i="2" s="1"/>
  <c r="E61" i="2" s="1"/>
  <c r="E112" i="2"/>
  <c r="D113" i="2" s="1"/>
  <c r="E113" i="2" s="1"/>
  <c r="D114" i="2" s="1"/>
  <c r="E114" i="2" s="1"/>
  <c r="D115" i="2" s="1"/>
  <c r="E115" i="2" s="1"/>
  <c r="D116" i="2" s="1"/>
  <c r="E116" i="2" s="1"/>
  <c r="E118" i="2" s="1"/>
  <c r="E119" i="2" s="1"/>
  <c r="E120" i="2" s="1"/>
  <c r="E121" i="2" s="1"/>
  <c r="E122" i="2" s="1"/>
  <c r="D123" i="2" s="1"/>
  <c r="E123" i="2" s="1"/>
  <c r="D124" i="2" s="1"/>
  <c r="E124" i="2" s="1"/>
  <c r="E125" i="2" s="1"/>
  <c r="E126" i="2" s="1"/>
  <c r="D127" i="2" s="1"/>
  <c r="E127" i="2" s="1"/>
  <c r="D128" i="2" s="1"/>
  <c r="E128" i="2" s="1"/>
  <c r="D129" i="2" s="1"/>
  <c r="E129" i="2" s="1"/>
  <c r="E132" i="2" s="1"/>
  <c r="D133" i="2" s="1"/>
  <c r="E133" i="2" s="1"/>
  <c r="D134" i="2" s="1"/>
  <c r="E134" i="2" s="1"/>
  <c r="D135" i="2" s="1"/>
  <c r="E135" i="2" s="1"/>
  <c r="D136" i="2" s="1"/>
  <c r="E136" i="2" s="1"/>
  <c r="E137" i="2" s="1"/>
  <c r="E138" i="2" s="1"/>
  <c r="D139" i="2" s="1"/>
  <c r="E139" i="2" s="1"/>
  <c r="E140" i="2" s="1"/>
  <c r="D141" i="2" s="1"/>
  <c r="E141" i="2" s="1"/>
  <c r="D142" i="2" s="1"/>
  <c r="E142" i="2" s="1"/>
  <c r="D143" i="2" s="1"/>
  <c r="E143" i="2" s="1"/>
  <c r="D144" i="2" s="1"/>
  <c r="E144" i="2" s="1"/>
  <c r="E145" i="2" s="1"/>
  <c r="D146" i="2" s="1"/>
  <c r="E146" i="2" s="1"/>
  <c r="D147" i="2" s="1"/>
  <c r="E147" i="2" s="1"/>
  <c r="D148" i="2" s="1"/>
  <c r="E148" i="2" s="1"/>
  <c r="E149" i="2" s="1"/>
  <c r="E150" i="2" s="1"/>
  <c r="D151" i="2" s="1"/>
  <c r="E151" i="2" s="1"/>
  <c r="D152" i="2" s="1"/>
  <c r="E152" i="2" s="1"/>
  <c r="E153" i="2" s="1"/>
  <c r="D155" i="2" s="1"/>
  <c r="E155" i="2" s="1"/>
  <c r="D156" i="2" s="1"/>
  <c r="E156" i="2" s="1"/>
  <c r="E157" i="2" s="1"/>
  <c r="D158" i="2" s="1"/>
  <c r="E158" i="2" s="1"/>
  <c r="E159" i="2" s="1"/>
  <c r="D160" i="2" s="1"/>
  <c r="E160" i="2" s="1"/>
  <c r="E161" i="2" s="1"/>
  <c r="E162" i="2" s="1"/>
  <c r="D163" i="2" s="1"/>
  <c r="E163" i="2" s="1"/>
  <c r="E164" i="2" s="1"/>
  <c r="D165" i="2" s="1"/>
  <c r="E165" i="2" s="1"/>
  <c r="E166" i="2" s="1"/>
  <c r="E167" i="2" s="1"/>
  <c r="E169" i="2" s="1"/>
  <c r="E170" i="2" s="1"/>
  <c r="E171" i="2" s="1"/>
  <c r="E62" i="2" l="1"/>
  <c r="E63" i="2" s="1"/>
  <c r="D65" i="2" s="1"/>
  <c r="E65" i="2" s="1"/>
  <c r="E66" i="2" s="1"/>
  <c r="E67" i="2" s="1"/>
  <c r="D68" i="2" s="1"/>
  <c r="E68" i="2" s="1"/>
  <c r="E69" i="2" s="1"/>
  <c r="E70" i="2" s="1"/>
  <c r="D71" i="2" s="1"/>
  <c r="E71" i="2" s="1"/>
  <c r="E72" i="2" s="1"/>
  <c r="E73" i="2" s="1"/>
  <c r="E74" i="2" s="1"/>
  <c r="E75" i="2" s="1"/>
  <c r="E76" i="2" s="1"/>
  <c r="E77" i="2" s="1"/>
  <c r="E78" i="2" s="1"/>
  <c r="D79" i="2" s="1"/>
  <c r="E79" i="2" l="1"/>
  <c r="D81" i="2" s="1"/>
  <c r="E81" i="2" s="1"/>
  <c r="D82" i="2" s="1"/>
  <c r="E82" i="2" s="1"/>
  <c r="D83" i="2" s="1"/>
  <c r="E83" i="2" s="1"/>
  <c r="E84" i="2" s="1"/>
  <c r="D85" i="2" s="1"/>
  <c r="E85" i="2" s="1"/>
  <c r="E86" i="2" s="1"/>
  <c r="E87" i="2" s="1"/>
  <c r="D88" i="2" s="1"/>
  <c r="E88" i="2" s="1"/>
  <c r="D89" i="2" s="1"/>
  <c r="E89" i="2" s="1"/>
  <c r="D90" i="2" s="1"/>
  <c r="E90" i="2" s="1"/>
  <c r="D91" i="2" s="1"/>
  <c r="E91" i="2" s="1"/>
  <c r="D92" i="2" s="1"/>
  <c r="E92" i="2" s="1"/>
  <c r="D93" i="2" s="1"/>
  <c r="E93" i="2" s="1"/>
  <c r="E94" i="2" s="1"/>
  <c r="D95" i="2" s="1"/>
  <c r="E95" i="2" s="1"/>
  <c r="D96" i="2" s="1"/>
  <c r="E99" i="2" l="1"/>
  <c r="E100" i="2" s="1"/>
  <c r="E101" i="2" s="1"/>
  <c r="D102" i="2" s="1"/>
  <c r="E102" i="2" s="1"/>
  <c r="E103" i="2" s="1"/>
  <c r="E104" i="2" s="1"/>
  <c r="D105" i="2" s="1"/>
  <c r="E105" i="2" s="1"/>
  <c r="E106" i="2" s="1"/>
  <c r="E107" i="2" s="1"/>
  <c r="I96" i="2" l="1"/>
  <c r="E96" i="2" s="1"/>
</calcChain>
</file>

<file path=xl/comments1.xml><?xml version="1.0" encoding="utf-8"?>
<comments xmlns="http://schemas.openxmlformats.org/spreadsheetml/2006/main">
  <authors>
    <author>Uldis Bite</author>
  </authors>
  <commentList>
    <comment ref="A83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C klase grantij no pašvaldības datiem</t>
        </r>
      </text>
    </comment>
    <comment ref="A94" authorId="0" shapeId="0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Autobusu satiksme</t>
        </r>
      </text>
    </comment>
  </commentList>
</comments>
</file>

<file path=xl/sharedStrings.xml><?xml version="1.0" encoding="utf-8"?>
<sst xmlns="http://schemas.openxmlformats.org/spreadsheetml/2006/main" count="682" uniqueCount="263">
  <si>
    <t>Uzvaras iela</t>
  </si>
  <si>
    <t>Ceļa nosaukums</t>
  </si>
  <si>
    <t>Adrese</t>
  </si>
  <si>
    <t>Segums</t>
  </si>
  <si>
    <t>melnais</t>
  </si>
  <si>
    <t>Posma garums, km</t>
  </si>
  <si>
    <t>B</t>
  </si>
  <si>
    <t>No</t>
  </si>
  <si>
    <t>Līdz</t>
  </si>
  <si>
    <t>grants</t>
  </si>
  <si>
    <t>Ielas nosaukums</t>
  </si>
  <si>
    <t>Ozolu gatve</t>
  </si>
  <si>
    <t>bez seg.</t>
  </si>
  <si>
    <t>D/s "Urdziņa" ceļi</t>
  </si>
  <si>
    <t>D/s "Mežvidi" ceļi</t>
  </si>
  <si>
    <t>D/s "Pauļuki" ceļi</t>
  </si>
  <si>
    <t>Tips</t>
  </si>
  <si>
    <t>%</t>
  </si>
  <si>
    <t>Aroniju iela</t>
  </si>
  <si>
    <t>Ābeļu iela</t>
  </si>
  <si>
    <t>Plūmju iela</t>
  </si>
  <si>
    <t>Bumbieru iela</t>
  </si>
  <si>
    <t>Steigu iela</t>
  </si>
  <si>
    <t>Gāršas iela</t>
  </si>
  <si>
    <t>Vidus prospekts</t>
  </si>
  <si>
    <t>Krasta iela</t>
  </si>
  <si>
    <t>Ozolu iela</t>
  </si>
  <si>
    <t>Ziedu iela</t>
  </si>
  <si>
    <t>Līču iela</t>
  </si>
  <si>
    <t>Ogres iela</t>
  </si>
  <si>
    <t>Gravas iela</t>
  </si>
  <si>
    <t>Upes iela</t>
  </si>
  <si>
    <t>Rankas iela</t>
  </si>
  <si>
    <t>Nākotnes iela</t>
  </si>
  <si>
    <t>OGRESGALS</t>
  </si>
  <si>
    <t>CIEMUPE</t>
  </si>
  <si>
    <t>Priežu iela</t>
  </si>
  <si>
    <t>Dārza iela</t>
  </si>
  <si>
    <t>Parka iela</t>
  </si>
  <si>
    <t>Mednieku iela</t>
  </si>
  <si>
    <t>Liepu gatve</t>
  </si>
  <si>
    <t>Stacijas iela</t>
  </si>
  <si>
    <t>Zāļu iela</t>
  </si>
  <si>
    <t>Jaunrobežnieku iela</t>
  </si>
  <si>
    <t>Daugavas iela</t>
  </si>
  <si>
    <t>Krastmalas iela</t>
  </si>
  <si>
    <t>Avotu iela</t>
  </si>
  <si>
    <t>Zvejnieku iela</t>
  </si>
  <si>
    <t>Meža iela</t>
  </si>
  <si>
    <t>Satiksmes iela</t>
  </si>
  <si>
    <t>Bērzu iela</t>
  </si>
  <si>
    <t>Putnu iela</t>
  </si>
  <si>
    <t>Dīķu iela</t>
  </si>
  <si>
    <t>1.līnija</t>
  </si>
  <si>
    <t>2.līnija</t>
  </si>
  <si>
    <t>3.līnija</t>
  </si>
  <si>
    <t>4.līnija</t>
  </si>
  <si>
    <t>5.līnija</t>
  </si>
  <si>
    <t>6.līnija</t>
  </si>
  <si>
    <t>7.līnija</t>
  </si>
  <si>
    <t>8.līnija</t>
  </si>
  <si>
    <t>9.līnija</t>
  </si>
  <si>
    <t>10.līnija</t>
  </si>
  <si>
    <t>11.līnija</t>
  </si>
  <si>
    <t>13.līnija</t>
  </si>
  <si>
    <t>1.šķērslīnija</t>
  </si>
  <si>
    <t>2.šķērslīnija</t>
  </si>
  <si>
    <t>3.šķērslīnija</t>
  </si>
  <si>
    <t>DĀRZIŅI</t>
  </si>
  <si>
    <t>Pauļuku 1.līnija</t>
  </si>
  <si>
    <t>Pauļuku 2.līnija</t>
  </si>
  <si>
    <t>Pauļuku 1.šķērslīnija</t>
  </si>
  <si>
    <t>Pauļuku 2.sķērslīnija</t>
  </si>
  <si>
    <t>8002_1</t>
  </si>
  <si>
    <t>8002_2</t>
  </si>
  <si>
    <t>nav izbūvēts</t>
  </si>
  <si>
    <t>Mežvidu 1.līnija</t>
  </si>
  <si>
    <t>8002_1s</t>
  </si>
  <si>
    <t>8002_2s</t>
  </si>
  <si>
    <t>8003_1</t>
  </si>
  <si>
    <t>8003_2</t>
  </si>
  <si>
    <t>8003_1s</t>
  </si>
  <si>
    <t>Mežvidu 2.līnija</t>
  </si>
  <si>
    <t>Mežvidu 1.šķērslīnija</t>
  </si>
  <si>
    <t>Mežvidu 2.šķērslīnija</t>
  </si>
  <si>
    <t>Mežvidu 3.šķērslīnija</t>
  </si>
  <si>
    <t>Mežvidu 7.šķērslīnija</t>
  </si>
  <si>
    <t>Mežvidu 4.šķērslīnija</t>
  </si>
  <si>
    <t>Mežvidu 5.šķērslīnija</t>
  </si>
  <si>
    <t>Mežvidu 6.šķērslīnija</t>
  </si>
  <si>
    <t>8003_2s</t>
  </si>
  <si>
    <t>8003_3s</t>
  </si>
  <si>
    <t>8003_4s</t>
  </si>
  <si>
    <t>8003_5s</t>
  </si>
  <si>
    <t>8003_6s</t>
  </si>
  <si>
    <t>8003_7s</t>
  </si>
  <si>
    <t>V968 - Stūrīši - Mežvidi</t>
  </si>
  <si>
    <t>Stūrīšu ceļš</t>
  </si>
  <si>
    <t>8001_1</t>
  </si>
  <si>
    <t>C</t>
  </si>
  <si>
    <t>V996 - Mežliepas</t>
  </si>
  <si>
    <t>Plūmju iela - attīrīšanas ietaises - skola</t>
  </si>
  <si>
    <t>bez seguma</t>
  </si>
  <si>
    <t>Ogresgals - Ranka - Krūmiņi</t>
  </si>
  <si>
    <t>Ranka - Dzirkaļi 2</t>
  </si>
  <si>
    <t>atzars gar grāvi</t>
  </si>
  <si>
    <t>Laipaskrastu ceļš</t>
  </si>
  <si>
    <t>atzars uz Gāršām</t>
  </si>
  <si>
    <t>D/s "Kooperators" ceļi</t>
  </si>
  <si>
    <t>Kooperatoru 1.līnija</t>
  </si>
  <si>
    <t>8011_1</t>
  </si>
  <si>
    <t>8011_2</t>
  </si>
  <si>
    <t>Kooperatoru 2.līnija</t>
  </si>
  <si>
    <t>8011_3</t>
  </si>
  <si>
    <t>8011_4</t>
  </si>
  <si>
    <t>8011_1s</t>
  </si>
  <si>
    <t>8011_2s</t>
  </si>
  <si>
    <t>8011_3s</t>
  </si>
  <si>
    <t>8011_4s</t>
  </si>
  <si>
    <t>8011_5s</t>
  </si>
  <si>
    <t>8011_6s</t>
  </si>
  <si>
    <t>Kooperatoru 1.šķērslīnija</t>
  </si>
  <si>
    <t>Kooperatoru 3.līnija</t>
  </si>
  <si>
    <t>Kooperatoru 4.līnija</t>
  </si>
  <si>
    <t>Kooperatoru 2.šķērslīnija</t>
  </si>
  <si>
    <t>Kooperatoru 3.šķērslīnija</t>
  </si>
  <si>
    <t>Kooperatoru 4.šķērslīnija</t>
  </si>
  <si>
    <t>Kooperatoru 5.šķērslīnija</t>
  </si>
  <si>
    <t>Kooperatoru 6.šķērslīnija</t>
  </si>
  <si>
    <t>Krauzu ceļš</t>
  </si>
  <si>
    <t>Zeltiņi - Priednieki</t>
  </si>
  <si>
    <t>V996 - Priednieki</t>
  </si>
  <si>
    <t>8013_1</t>
  </si>
  <si>
    <t>8010_1</t>
  </si>
  <si>
    <t>V996 - Jaunzīles</t>
  </si>
  <si>
    <t>Tilta iela</t>
  </si>
  <si>
    <t>V996 - Ogresgala kapi</t>
  </si>
  <si>
    <t>(Kapu ceļš)</t>
  </si>
  <si>
    <t>V996 - Rozēni - Birži</t>
  </si>
  <si>
    <t>V996 - Lieltulki - Stidzenieki</t>
  </si>
  <si>
    <t>8017_1</t>
  </si>
  <si>
    <t>V996 - Lieltulki - P80</t>
  </si>
  <si>
    <t>8017_2</t>
  </si>
  <si>
    <t>Briežu ceļš</t>
  </si>
  <si>
    <t>Lašupes - Ozolkalns</t>
  </si>
  <si>
    <t>Rožkalni - Silkalni</t>
  </si>
  <si>
    <t>Dupēni - Imantas</t>
  </si>
  <si>
    <t>V996 - Lielpeči - Ievzari</t>
  </si>
  <si>
    <t>Teikas - gājēju tilts</t>
  </si>
  <si>
    <t>Fabrikas iela - Dārziņi</t>
  </si>
  <si>
    <t>V967 - Rābanti - Dūjas - Urdziņa</t>
  </si>
  <si>
    <t>Urdziņu 1.līnija</t>
  </si>
  <si>
    <t>Urdziņu 2.līnija</t>
  </si>
  <si>
    <t>Urdziņu 3.līnija</t>
  </si>
  <si>
    <t>Urdziņu 4.līnija</t>
  </si>
  <si>
    <t>Kauliņi - Pīlādži</t>
  </si>
  <si>
    <t>V967 - Kauliņi - V982</t>
  </si>
  <si>
    <t>V967 - Pinkas - P8</t>
  </si>
  <si>
    <t>8029_1</t>
  </si>
  <si>
    <t>Smiltnieki - Lāči</t>
  </si>
  <si>
    <t>Strautmaļi - Krusas</t>
  </si>
  <si>
    <t>Sapuļi - Pakalni</t>
  </si>
  <si>
    <t>Dižozoli - Dobelnieki - Mežsvēdras</t>
  </si>
  <si>
    <t>Atzars uz Raņķiem</t>
  </si>
  <si>
    <t>V982 - Ciemupes stacija - Sudrabi</t>
  </si>
  <si>
    <t>Pionieru iela - Daugavieši</t>
  </si>
  <si>
    <t>Krusas - Smiltnieki</t>
  </si>
  <si>
    <t>A6 - Ķeguma Daugavgrīvas iela</t>
  </si>
  <si>
    <t>Druviņu ceļš</t>
  </si>
  <si>
    <t>D/s "Druviņas" ceļi</t>
  </si>
  <si>
    <t>Druviņu 1.līnija</t>
  </si>
  <si>
    <t>Druviņu 2.līnija</t>
  </si>
  <si>
    <t>Druviņu 3.līnija</t>
  </si>
  <si>
    <t>Lielā Aroniju iela</t>
  </si>
  <si>
    <t>Kļavlapu iela</t>
  </si>
  <si>
    <t>Atzars uz stadionu</t>
  </si>
  <si>
    <t>Atzars 2 gar stadionu</t>
  </si>
  <si>
    <t>Atzars 1 uz "Rosmes"</t>
  </si>
  <si>
    <t>Atzars 2 uz Nr.27</t>
  </si>
  <si>
    <t>Atzars 2 uz Nr.2A</t>
  </si>
  <si>
    <t>Atzars pieslēgumā Bumbieru ielai</t>
  </si>
  <si>
    <t>Atzars 2 uz Nr.8</t>
  </si>
  <si>
    <t>Atzars 3 uz Nr.28</t>
  </si>
  <si>
    <t>Daugavpils iela</t>
  </si>
  <si>
    <t>Atzars 1 uz "Kārkliņi"</t>
  </si>
  <si>
    <t>Atzars 2 uz Jauneniņi</t>
  </si>
  <si>
    <t>Induļu iela</t>
  </si>
  <si>
    <t>Vikingu iela</t>
  </si>
  <si>
    <t>Vērdiņu iela</t>
  </si>
  <si>
    <t>Lablaiku iela</t>
  </si>
  <si>
    <t>Austrumu iela - Ozolu gatve</t>
  </si>
  <si>
    <t>Plūmju iela - V996</t>
  </si>
  <si>
    <t>Avoti - sūkņu stacija</t>
  </si>
  <si>
    <t>Akoti - Krāces</t>
  </si>
  <si>
    <t>Strautmaļi - Rubeņi - Mazlīči</t>
  </si>
  <si>
    <t>V982 - Irbītes</t>
  </si>
  <si>
    <t>8026_1</t>
  </si>
  <si>
    <t>Daugmales iela</t>
  </si>
  <si>
    <t>Īsā iela</t>
  </si>
  <si>
    <t>Atzars 4 uz "Strūgas"</t>
  </si>
  <si>
    <t>Atzars 2 uz Daugavas ielu (gar Nr.7)</t>
  </si>
  <si>
    <t>Atzars 1 uz Daugavas ielu (gar Nr.3)</t>
  </si>
  <si>
    <t>Atzars 3 uz Daugavas ielu (gar Nr.11)</t>
  </si>
  <si>
    <t>Atzars 5 uz Daugavas ielu (gar Nr.15)</t>
  </si>
  <si>
    <t>Atzars 6 uz Daugavas ielu (gar Nr.19)</t>
  </si>
  <si>
    <t>Atzars 1 uz Nr.5</t>
  </si>
  <si>
    <t>Atzars 2 uz Nr.13</t>
  </si>
  <si>
    <t>Lauku iela</t>
  </si>
  <si>
    <t>Atzars 1 uz Nr.12A</t>
  </si>
  <si>
    <t>Atzars 2 uz "Augšjaunzemji"</t>
  </si>
  <si>
    <t>Atzars 3 uz "Mazputniņi"</t>
  </si>
  <si>
    <t>Atzars 4 uz Vērdiņu ielu</t>
  </si>
  <si>
    <t>Atzars 5 uz Nr.53</t>
  </si>
  <si>
    <t>Tērces iela</t>
  </si>
  <si>
    <t>Dižvīksnu iela</t>
  </si>
  <si>
    <t>Atzars 1 uz Nr.6</t>
  </si>
  <si>
    <t>Atzars 2 uz Nr.32</t>
  </si>
  <si>
    <t>Atzars 1 uz Nr.12</t>
  </si>
  <si>
    <t>Mazā Lībieškalna iela</t>
  </si>
  <si>
    <t>Čiekuru iela</t>
  </si>
  <si>
    <t>Atzars 1 uz Nr.14</t>
  </si>
  <si>
    <t>Atzars 1 uz Nr.33</t>
  </si>
  <si>
    <t>Mazā iela</t>
  </si>
  <si>
    <t>Zāģeru iela</t>
  </si>
  <si>
    <t>Palienes iela</t>
  </si>
  <si>
    <t>Atzars 1 uz Nr.4</t>
  </si>
  <si>
    <t>Atzars 2 uz Nr.5</t>
  </si>
  <si>
    <t>Straumes iela</t>
  </si>
  <si>
    <t>V996 - Riekstiņi</t>
  </si>
  <si>
    <t>Norupes iela</t>
  </si>
  <si>
    <t>12.līnija</t>
  </si>
  <si>
    <t>V996 - Gāršas - Kooperators</t>
  </si>
  <si>
    <t>Atzars 1 uz Uzvaras ielu</t>
  </si>
  <si>
    <t>Atzars 2 uz Uzvaras ielu</t>
  </si>
  <si>
    <t>8025_1</t>
  </si>
  <si>
    <t>8025_2</t>
  </si>
  <si>
    <t>8025_3</t>
  </si>
  <si>
    <t>8025_4</t>
  </si>
  <si>
    <t>D</t>
  </si>
  <si>
    <t>Apstiprinu:</t>
  </si>
  <si>
    <t>Izpilddirektors</t>
  </si>
  <si>
    <t>Pēteris Špakovskis</t>
  </si>
  <si>
    <t>Uztur. klase</t>
  </si>
  <si>
    <t>Posma garums</t>
  </si>
  <si>
    <t>Ogres novada pašvaldības ielu saraksts Ogresgala pagastā</t>
  </si>
  <si>
    <t>Ogres novada pašvaldības ceļu saraksts Ogresgala pagastā</t>
  </si>
  <si>
    <t>Zona 1</t>
  </si>
  <si>
    <t>Zona 2</t>
  </si>
  <si>
    <r>
      <t>C</t>
    </r>
    <r>
      <rPr>
        <vertAlign val="subscript"/>
        <sz val="11"/>
        <rFont val="Times New Roman"/>
        <family val="1"/>
        <charset val="186"/>
      </rPr>
      <t>grants</t>
    </r>
  </si>
  <si>
    <r>
      <t>C</t>
    </r>
    <r>
      <rPr>
        <vertAlign val="subscript"/>
        <sz val="11"/>
        <rFont val="Times New Roman"/>
        <family val="1"/>
        <charset val="186"/>
      </rPr>
      <t>bez seg</t>
    </r>
  </si>
  <si>
    <r>
      <t>C</t>
    </r>
    <r>
      <rPr>
        <vertAlign val="subscript"/>
        <sz val="11"/>
        <rFont val="Times New Roman"/>
        <family val="1"/>
        <charset val="186"/>
      </rPr>
      <t>asfalts</t>
    </r>
  </si>
  <si>
    <r>
      <t>D</t>
    </r>
    <r>
      <rPr>
        <vertAlign val="subscript"/>
        <sz val="11"/>
        <rFont val="Times New Roman"/>
        <family val="1"/>
        <charset val="186"/>
      </rPr>
      <t>asf</t>
    </r>
  </si>
  <si>
    <r>
      <t>C</t>
    </r>
    <r>
      <rPr>
        <vertAlign val="subscript"/>
        <sz val="11"/>
        <rFont val="Arial"/>
        <family val="2"/>
        <charset val="186"/>
      </rPr>
      <t>grants</t>
    </r>
  </si>
  <si>
    <r>
      <t>C</t>
    </r>
    <r>
      <rPr>
        <vertAlign val="subscript"/>
        <sz val="11"/>
        <rFont val="Arial"/>
        <family val="2"/>
        <charset val="186"/>
      </rPr>
      <t>bez seg</t>
    </r>
  </si>
  <si>
    <r>
      <t>C</t>
    </r>
    <r>
      <rPr>
        <vertAlign val="subscript"/>
        <sz val="11"/>
        <rFont val="Arial"/>
        <family val="2"/>
        <charset val="186"/>
      </rPr>
      <t>asfalts</t>
    </r>
  </si>
  <si>
    <r>
      <t>D</t>
    </r>
    <r>
      <rPr>
        <vertAlign val="subscript"/>
        <sz val="11"/>
        <rFont val="Arial"/>
        <family val="2"/>
        <charset val="186"/>
      </rPr>
      <t>asf</t>
    </r>
  </si>
  <si>
    <t>Ceļa Nr.</t>
  </si>
  <si>
    <t>Celmlaužu iela</t>
  </si>
  <si>
    <t>Sagatavoja:būvinženieris</t>
  </si>
  <si>
    <t>J.Daukšts</t>
  </si>
  <si>
    <t>E</t>
  </si>
  <si>
    <t>Ceļu uzturēšanas klases 2025. gada vasaras sezonā</t>
  </si>
  <si>
    <t>Ielu uzturēšanas klases 2025. gada vasaras sezonā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</si>
</sst>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vertAlign val="subscript"/>
      <sz val="1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2" xfId="0" applyBorder="1"/>
    <xf numFmtId="0" fontId="8" fillId="0" borderId="0" xfId="0" applyFont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66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 wrapText="1"/>
    </xf>
    <xf numFmtId="2" fontId="7" fillId="2" borderId="47" xfId="0" applyNumberFormat="1" applyFont="1" applyFill="1" applyBorder="1" applyAlignment="1">
      <alignment horizontal="center" vertical="center" wrapText="1"/>
    </xf>
    <xf numFmtId="2" fontId="7" fillId="2" borderId="49" xfId="0" applyNumberFormat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2" fontId="7" fillId="2" borderId="4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 wrapText="1"/>
    </xf>
    <xf numFmtId="2" fontId="7" fillId="2" borderId="60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2" fontId="7" fillId="2" borderId="59" xfId="0" applyNumberFormat="1" applyFont="1" applyFill="1" applyBorder="1" applyAlignment="1">
      <alignment horizontal="center" vertical="center" wrapText="1"/>
    </xf>
    <xf numFmtId="2" fontId="11" fillId="2" borderId="34" xfId="0" applyNumberFormat="1" applyFont="1" applyFill="1" applyBorder="1" applyAlignment="1">
      <alignment horizontal="left" vertical="center" wrapText="1"/>
    </xf>
    <xf numFmtId="2" fontId="11" fillId="2" borderId="13" xfId="0" applyNumberFormat="1" applyFont="1" applyFill="1" applyBorder="1" applyAlignment="1">
      <alignment horizontal="left" vertical="center" wrapText="1"/>
    </xf>
    <xf numFmtId="2" fontId="11" fillId="2" borderId="50" xfId="0" applyNumberFormat="1" applyFont="1" applyFill="1" applyBorder="1" applyAlignment="1">
      <alignment horizontal="left" vertical="center" wrapText="1"/>
    </xf>
    <xf numFmtId="2" fontId="7" fillId="2" borderId="67" xfId="0" applyNumberFormat="1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2" fontId="7" fillId="2" borderId="53" xfId="0" applyNumberFormat="1" applyFont="1" applyFill="1" applyBorder="1" applyAlignment="1">
      <alignment horizontal="center" vertical="center" wrapText="1"/>
    </xf>
    <xf numFmtId="2" fontId="7" fillId="2" borderId="55" xfId="0" applyNumberFormat="1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2" fontId="7" fillId="2" borderId="52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10" xfId="0" applyFont="1" applyFill="1" applyBorder="1" applyAlignment="1">
      <alignment horizontal="left" vertical="center"/>
    </xf>
    <xf numFmtId="0" fontId="13" fillId="2" borderId="45" xfId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55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64" fontId="7" fillId="2" borderId="65" xfId="0" applyNumberFormat="1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/>
    </xf>
    <xf numFmtId="164" fontId="7" fillId="2" borderId="60" xfId="0" applyNumberFormat="1" applyFont="1" applyFill="1" applyBorder="1" applyAlignment="1">
      <alignment horizontal="center" vertical="center"/>
    </xf>
    <xf numFmtId="164" fontId="7" fillId="2" borderId="62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164" fontId="7" fillId="2" borderId="67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46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164" fontId="7" fillId="2" borderId="45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right" vertical="center" wrapText="1"/>
    </xf>
    <xf numFmtId="0" fontId="14" fillId="2" borderId="63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8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39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Parasts" xfId="0" builtinId="0"/>
    <cellStyle name="Parasts 2" xfId="1"/>
  </cellStyles>
  <dxfs count="3">
    <dxf>
      <font>
        <b/>
        <i val="0"/>
        <color rgb="FF00B050"/>
      </font>
    </dxf>
    <dxf>
      <font>
        <color rgb="FFFF0000"/>
      </font>
    </dxf>
    <dxf>
      <font>
        <b/>
        <i/>
        <color theme="7"/>
      </font>
    </dxf>
  </dxfs>
  <tableStyles count="0" defaultTableStyle="TableStyleMedium2" defaultPivotStyle="PivotStyleLight16"/>
  <colors>
    <mruColors>
      <color rgb="FF99FF33"/>
      <color rgb="FF0099FF"/>
      <color rgb="FF87E187"/>
      <color rgb="FFCCFFFF"/>
      <color rgb="FFFF99CC"/>
      <color rgb="FFFF9999"/>
      <color rgb="FF00FFFF"/>
      <color rgb="FFB6FF25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tabSelected="1" zoomScaleNormal="100" workbookViewId="0">
      <pane ySplit="11" topLeftCell="A12" activePane="bottomLeft" state="frozen"/>
      <selection pane="bottomLeft" activeCell="H196" sqref="H196"/>
    </sheetView>
  </sheetViews>
  <sheetFormatPr defaultColWidth="8.85546875" defaultRowHeight="15" x14ac:dyDescent="0.25"/>
  <cols>
    <col min="1" max="1" width="5.7109375" style="20" customWidth="1"/>
    <col min="2" max="2" width="6.85546875" style="20" customWidth="1"/>
    <col min="3" max="3" width="28.5703125" style="20" customWidth="1"/>
    <col min="4" max="5" width="6.42578125" style="20" customWidth="1"/>
    <col min="6" max="6" width="10.85546875" style="120" customWidth="1"/>
    <col min="7" max="7" width="9.28515625" style="20" hidden="1" customWidth="1"/>
    <col min="8" max="8" width="0.42578125" style="20" customWidth="1"/>
    <col min="9" max="9" width="7.85546875" style="20" customWidth="1"/>
    <col min="10" max="16384" width="8.85546875" style="1"/>
  </cols>
  <sheetData>
    <row r="1" spans="1:14" customFormat="1" ht="12.75" customHeight="1" x14ac:dyDescent="0.25">
      <c r="A1" s="11"/>
      <c r="B1" s="12"/>
      <c r="C1" s="12"/>
      <c r="D1" s="20"/>
      <c r="E1" s="13" t="s">
        <v>239</v>
      </c>
      <c r="F1" s="13"/>
      <c r="G1" s="13"/>
      <c r="H1" s="20"/>
      <c r="I1" s="20"/>
      <c r="J1" s="6"/>
    </row>
    <row r="2" spans="1:14" customFormat="1" ht="12.75" customHeight="1" x14ac:dyDescent="0.25">
      <c r="A2" s="11"/>
      <c r="B2" s="12"/>
      <c r="C2" s="12"/>
      <c r="D2" s="20"/>
      <c r="E2" s="20"/>
      <c r="F2" s="20"/>
      <c r="G2" s="20"/>
      <c r="H2" s="14"/>
      <c r="I2" s="14"/>
      <c r="J2" s="6"/>
    </row>
    <row r="3" spans="1:14" customFormat="1" ht="12.75" customHeight="1" x14ac:dyDescent="0.25">
      <c r="A3" s="11"/>
      <c r="B3" s="12"/>
      <c r="C3" s="12"/>
      <c r="D3" s="13" t="s">
        <v>240</v>
      </c>
      <c r="E3" s="20"/>
      <c r="F3" s="20"/>
      <c r="G3" s="20"/>
      <c r="H3" s="20"/>
      <c r="I3" s="13"/>
      <c r="J3" s="6"/>
    </row>
    <row r="4" spans="1:14" customFormat="1" ht="12.75" customHeight="1" x14ac:dyDescent="0.25">
      <c r="A4" s="11"/>
      <c r="B4" s="12"/>
      <c r="C4" s="12"/>
      <c r="D4" s="20"/>
      <c r="E4" s="12" t="s">
        <v>241</v>
      </c>
      <c r="F4" s="20"/>
      <c r="G4" s="20"/>
      <c r="H4" s="20"/>
      <c r="I4" s="20"/>
      <c r="J4" s="6"/>
    </row>
    <row r="5" spans="1:14" customFormat="1" x14ac:dyDescent="0.25">
      <c r="A5" s="11"/>
      <c r="B5" s="12"/>
      <c r="C5" s="11"/>
      <c r="D5" s="12"/>
      <c r="E5" s="12"/>
      <c r="F5" s="12"/>
      <c r="G5" s="12"/>
      <c r="H5" s="12"/>
      <c r="I5" s="12"/>
      <c r="J5" s="6"/>
    </row>
    <row r="6" spans="1:14" customFormat="1" x14ac:dyDescent="0.25">
      <c r="A6" s="11"/>
      <c r="B6" s="21" t="s">
        <v>245</v>
      </c>
      <c r="C6" s="11"/>
      <c r="D6" s="15"/>
      <c r="E6" s="15"/>
      <c r="F6" s="15"/>
      <c r="G6" s="21"/>
      <c r="H6" s="12"/>
      <c r="I6" s="12"/>
      <c r="J6" s="4"/>
    </row>
    <row r="7" spans="1:14" customFormat="1" x14ac:dyDescent="0.25">
      <c r="A7" s="11"/>
      <c r="B7" s="203" t="s">
        <v>261</v>
      </c>
      <c r="C7" s="203"/>
      <c r="D7" s="203"/>
      <c r="E7" s="203"/>
      <c r="F7" s="203"/>
      <c r="G7" s="203"/>
      <c r="H7" s="12"/>
      <c r="I7" s="12"/>
      <c r="J7" s="4"/>
      <c r="K7" s="1"/>
      <c r="L7" s="1"/>
      <c r="M7" s="1"/>
      <c r="N7" s="1"/>
    </row>
    <row r="8" spans="1:14" ht="15.6" customHeight="1" x14ac:dyDescent="0.25">
      <c r="A8" s="22"/>
      <c r="B8" s="22"/>
      <c r="C8" s="22"/>
      <c r="D8" s="23"/>
      <c r="E8" s="23"/>
      <c r="F8" s="24"/>
      <c r="G8" s="23"/>
      <c r="H8" s="23"/>
      <c r="I8" s="23"/>
    </row>
    <row r="9" spans="1:14" ht="13.9" customHeight="1" x14ac:dyDescent="0.25">
      <c r="A9" s="211" t="s">
        <v>242</v>
      </c>
      <c r="B9" s="205" t="s">
        <v>256</v>
      </c>
      <c r="C9" s="208" t="s">
        <v>1</v>
      </c>
      <c r="D9" s="216"/>
      <c r="E9" s="217"/>
      <c r="F9" s="217"/>
      <c r="G9" s="217"/>
      <c r="H9" s="217"/>
      <c r="I9" s="217"/>
    </row>
    <row r="10" spans="1:14" ht="12.75" customHeight="1" x14ac:dyDescent="0.25">
      <c r="A10" s="212"/>
      <c r="B10" s="206"/>
      <c r="C10" s="209"/>
      <c r="D10" s="216" t="s">
        <v>2</v>
      </c>
      <c r="E10" s="218"/>
      <c r="F10" s="216" t="s">
        <v>3</v>
      </c>
      <c r="G10" s="217"/>
      <c r="H10" s="218"/>
      <c r="I10" s="219" t="s">
        <v>5</v>
      </c>
    </row>
    <row r="11" spans="1:14" ht="25.5" customHeight="1" thickBot="1" x14ac:dyDescent="0.3">
      <c r="A11" s="213"/>
      <c r="B11" s="207"/>
      <c r="C11" s="210"/>
      <c r="D11" s="25" t="s">
        <v>7</v>
      </c>
      <c r="E11" s="26" t="s">
        <v>8</v>
      </c>
      <c r="F11" s="27" t="s">
        <v>3</v>
      </c>
      <c r="G11" s="28" t="s">
        <v>16</v>
      </c>
      <c r="H11" s="29" t="s">
        <v>17</v>
      </c>
      <c r="I11" s="220"/>
    </row>
    <row r="12" spans="1:14" ht="12" customHeight="1" thickTop="1" x14ac:dyDescent="0.25">
      <c r="A12" s="30" t="s">
        <v>238</v>
      </c>
      <c r="B12" s="31">
        <v>8001</v>
      </c>
      <c r="C12" s="32" t="s">
        <v>96</v>
      </c>
      <c r="D12" s="33">
        <v>0</v>
      </c>
      <c r="E12" s="34">
        <f>D12+I12+I13</f>
        <v>2.19</v>
      </c>
      <c r="F12" s="35" t="s">
        <v>9</v>
      </c>
      <c r="G12" s="36"/>
      <c r="H12" s="37"/>
      <c r="I12" s="38">
        <v>1.05</v>
      </c>
    </row>
    <row r="13" spans="1:14" ht="12" customHeight="1" thickBot="1" x14ac:dyDescent="0.3">
      <c r="A13" s="39"/>
      <c r="B13" s="40"/>
      <c r="C13" s="32"/>
      <c r="D13" s="33"/>
      <c r="E13" s="34"/>
      <c r="F13" s="35"/>
      <c r="G13" s="36"/>
      <c r="H13" s="37"/>
      <c r="I13" s="41">
        <v>1.1399999999999999</v>
      </c>
    </row>
    <row r="14" spans="1:14" ht="12" customHeight="1" x14ac:dyDescent="0.25">
      <c r="A14" s="39"/>
      <c r="B14" s="40"/>
      <c r="C14" s="32"/>
      <c r="D14" s="33">
        <f>E12</f>
        <v>2.19</v>
      </c>
      <c r="E14" s="34">
        <f>D14+I14</f>
        <v>2.59</v>
      </c>
      <c r="F14" s="35" t="s">
        <v>9</v>
      </c>
      <c r="G14" s="36"/>
      <c r="H14" s="37"/>
      <c r="I14" s="42">
        <v>0.4</v>
      </c>
    </row>
    <row r="15" spans="1:14" ht="12" customHeight="1" x14ac:dyDescent="0.25">
      <c r="A15" s="39"/>
      <c r="B15" s="40"/>
      <c r="C15" s="32"/>
      <c r="D15" s="33">
        <f t="shared" ref="D15:D71" si="0">E14</f>
        <v>2.59</v>
      </c>
      <c r="E15" s="34">
        <f>D15+I15</f>
        <v>2.94</v>
      </c>
      <c r="F15" s="35" t="s">
        <v>9</v>
      </c>
      <c r="G15" s="36"/>
      <c r="H15" s="37"/>
      <c r="I15" s="42">
        <v>0.35</v>
      </c>
    </row>
    <row r="16" spans="1:14" ht="12" customHeight="1" x14ac:dyDescent="0.25">
      <c r="A16" s="39"/>
      <c r="B16" s="40"/>
      <c r="C16" s="32"/>
      <c r="D16" s="33">
        <f t="shared" si="0"/>
        <v>2.94</v>
      </c>
      <c r="E16" s="34">
        <f>D16+I16</f>
        <v>3.2399999999999998</v>
      </c>
      <c r="F16" s="35" t="s">
        <v>9</v>
      </c>
      <c r="G16" s="36"/>
      <c r="H16" s="37"/>
      <c r="I16" s="42">
        <v>0.3</v>
      </c>
    </row>
    <row r="17" spans="1:9" ht="12" customHeight="1" x14ac:dyDescent="0.25">
      <c r="A17" s="43"/>
      <c r="B17" s="44"/>
      <c r="C17" s="45"/>
      <c r="D17" s="46">
        <f t="shared" si="0"/>
        <v>3.2399999999999998</v>
      </c>
      <c r="E17" s="47">
        <f>D17+I17</f>
        <v>4.2699999999999996</v>
      </c>
      <c r="F17" s="48" t="s">
        <v>9</v>
      </c>
      <c r="G17" s="49"/>
      <c r="H17" s="50"/>
      <c r="I17" s="51">
        <v>1.03</v>
      </c>
    </row>
    <row r="18" spans="1:9" ht="12" customHeight="1" x14ac:dyDescent="0.25">
      <c r="A18" s="52"/>
      <c r="B18" s="53" t="s">
        <v>98</v>
      </c>
      <c r="C18" s="54" t="s">
        <v>97</v>
      </c>
      <c r="D18" s="55">
        <v>0</v>
      </c>
      <c r="E18" s="56">
        <f>D18+I18</f>
        <v>1.31</v>
      </c>
      <c r="F18" s="57" t="s">
        <v>9</v>
      </c>
      <c r="G18" s="58"/>
      <c r="H18" s="59"/>
      <c r="I18" s="60">
        <v>1.31</v>
      </c>
    </row>
    <row r="19" spans="1:9" ht="12" customHeight="1" x14ac:dyDescent="0.25">
      <c r="A19" s="39"/>
      <c r="B19" s="61">
        <v>8002</v>
      </c>
      <c r="C19" s="62" t="s">
        <v>15</v>
      </c>
      <c r="D19" s="33"/>
      <c r="E19" s="34"/>
      <c r="F19" s="35"/>
      <c r="G19" s="36"/>
      <c r="H19" s="37"/>
      <c r="I19" s="42"/>
    </row>
    <row r="20" spans="1:9" ht="12" customHeight="1" x14ac:dyDescent="0.25">
      <c r="A20" s="63" t="s">
        <v>238</v>
      </c>
      <c r="B20" s="64" t="s">
        <v>73</v>
      </c>
      <c r="C20" s="65" t="s">
        <v>69</v>
      </c>
      <c r="D20" s="66">
        <f t="shared" si="0"/>
        <v>0</v>
      </c>
      <c r="E20" s="67">
        <f t="shared" ref="E20:E25" si="1">D20+I20</f>
        <v>0.24</v>
      </c>
      <c r="F20" s="68" t="s">
        <v>102</v>
      </c>
      <c r="G20" s="69"/>
      <c r="H20" s="70"/>
      <c r="I20" s="71">
        <v>0.24</v>
      </c>
    </row>
    <row r="21" spans="1:9" ht="12" customHeight="1" x14ac:dyDescent="0.25">
      <c r="A21" s="63" t="s">
        <v>238</v>
      </c>
      <c r="B21" s="64" t="s">
        <v>74</v>
      </c>
      <c r="C21" s="65" t="s">
        <v>70</v>
      </c>
      <c r="D21" s="66">
        <v>0</v>
      </c>
      <c r="E21" s="67">
        <f t="shared" si="1"/>
        <v>7.0000000000000007E-2</v>
      </c>
      <c r="F21" s="68" t="s">
        <v>102</v>
      </c>
      <c r="G21" s="69"/>
      <c r="H21" s="70"/>
      <c r="I21" s="71">
        <v>7.0000000000000007E-2</v>
      </c>
    </row>
    <row r="22" spans="1:9" ht="12" customHeight="1" x14ac:dyDescent="0.25">
      <c r="A22" s="63"/>
      <c r="B22" s="64"/>
      <c r="C22" s="65"/>
      <c r="D22" s="66">
        <f t="shared" si="0"/>
        <v>7.0000000000000007E-2</v>
      </c>
      <c r="E22" s="67">
        <f t="shared" si="1"/>
        <v>0.23</v>
      </c>
      <c r="F22" s="68" t="s">
        <v>75</v>
      </c>
      <c r="G22" s="69"/>
      <c r="H22" s="70"/>
      <c r="I22" s="71">
        <v>0.16</v>
      </c>
    </row>
    <row r="23" spans="1:9" ht="12" customHeight="1" x14ac:dyDescent="0.25">
      <c r="A23" s="63" t="s">
        <v>238</v>
      </c>
      <c r="B23" s="64" t="s">
        <v>77</v>
      </c>
      <c r="C23" s="65" t="s">
        <v>71</v>
      </c>
      <c r="D23" s="66">
        <v>0</v>
      </c>
      <c r="E23" s="67">
        <f t="shared" si="1"/>
        <v>0.05</v>
      </c>
      <c r="F23" s="68" t="s">
        <v>102</v>
      </c>
      <c r="G23" s="69"/>
      <c r="H23" s="70"/>
      <c r="I23" s="71">
        <v>0.05</v>
      </c>
    </row>
    <row r="24" spans="1:9" ht="12" customHeight="1" x14ac:dyDescent="0.25">
      <c r="A24" s="72"/>
      <c r="B24" s="73"/>
      <c r="C24" s="74"/>
      <c r="D24" s="75">
        <f t="shared" si="0"/>
        <v>0.05</v>
      </c>
      <c r="E24" s="76">
        <f t="shared" si="1"/>
        <v>7.0000000000000007E-2</v>
      </c>
      <c r="F24" s="77" t="s">
        <v>75</v>
      </c>
      <c r="G24" s="78"/>
      <c r="H24" s="79"/>
      <c r="I24" s="80">
        <v>0.02</v>
      </c>
    </row>
    <row r="25" spans="1:9" ht="12" customHeight="1" x14ac:dyDescent="0.25">
      <c r="A25" s="43" t="s">
        <v>238</v>
      </c>
      <c r="B25" s="44" t="s">
        <v>78</v>
      </c>
      <c r="C25" s="45" t="s">
        <v>72</v>
      </c>
      <c r="D25" s="46">
        <v>0</v>
      </c>
      <c r="E25" s="47">
        <f t="shared" si="1"/>
        <v>0.2</v>
      </c>
      <c r="F25" s="48" t="s">
        <v>75</v>
      </c>
      <c r="G25" s="49"/>
      <c r="H25" s="50"/>
      <c r="I25" s="51">
        <v>0.2</v>
      </c>
    </row>
    <row r="26" spans="1:9" ht="12" customHeight="1" x14ac:dyDescent="0.25">
      <c r="A26" s="39"/>
      <c r="B26" s="61">
        <v>8003</v>
      </c>
      <c r="C26" s="62" t="s">
        <v>14</v>
      </c>
      <c r="D26" s="33"/>
      <c r="E26" s="34"/>
      <c r="F26" s="35"/>
      <c r="G26" s="36"/>
      <c r="H26" s="37"/>
      <c r="I26" s="42"/>
    </row>
    <row r="27" spans="1:9" ht="12" customHeight="1" x14ac:dyDescent="0.25">
      <c r="A27" s="63" t="s">
        <v>238</v>
      </c>
      <c r="B27" s="64" t="s">
        <v>79</v>
      </c>
      <c r="C27" s="65" t="s">
        <v>76</v>
      </c>
      <c r="D27" s="66">
        <v>0</v>
      </c>
      <c r="E27" s="67">
        <f t="shared" ref="E27:E50" si="2">D27+I27</f>
        <v>0.44</v>
      </c>
      <c r="F27" s="68" t="s">
        <v>9</v>
      </c>
      <c r="G27" s="69"/>
      <c r="H27" s="70"/>
      <c r="I27" s="71">
        <v>0.44</v>
      </c>
    </row>
    <row r="28" spans="1:9" ht="12" customHeight="1" x14ac:dyDescent="0.25">
      <c r="A28" s="63"/>
      <c r="B28" s="64"/>
      <c r="C28" s="65"/>
      <c r="D28" s="33">
        <f t="shared" si="0"/>
        <v>0.44</v>
      </c>
      <c r="E28" s="34">
        <f t="shared" si="2"/>
        <v>0.53</v>
      </c>
      <c r="F28" s="35" t="s">
        <v>9</v>
      </c>
      <c r="G28" s="36"/>
      <c r="H28" s="37"/>
      <c r="I28" s="42">
        <v>0.09</v>
      </c>
    </row>
    <row r="29" spans="1:9" ht="12" customHeight="1" x14ac:dyDescent="0.25">
      <c r="A29" s="63" t="s">
        <v>238</v>
      </c>
      <c r="B29" s="64" t="s">
        <v>80</v>
      </c>
      <c r="C29" s="65" t="s">
        <v>82</v>
      </c>
      <c r="D29" s="66">
        <v>0</v>
      </c>
      <c r="E29" s="67">
        <f t="shared" si="2"/>
        <v>0.44</v>
      </c>
      <c r="F29" s="68" t="s">
        <v>9</v>
      </c>
      <c r="G29" s="69"/>
      <c r="H29" s="70"/>
      <c r="I29" s="71">
        <v>0.44</v>
      </c>
    </row>
    <row r="30" spans="1:9" ht="12" customHeight="1" x14ac:dyDescent="0.25">
      <c r="A30" s="63" t="s">
        <v>238</v>
      </c>
      <c r="B30" s="64" t="s">
        <v>81</v>
      </c>
      <c r="C30" s="65" t="s">
        <v>83</v>
      </c>
      <c r="D30" s="66">
        <v>0</v>
      </c>
      <c r="E30" s="67">
        <f t="shared" si="2"/>
        <v>0.18</v>
      </c>
      <c r="F30" s="68" t="s">
        <v>102</v>
      </c>
      <c r="G30" s="69"/>
      <c r="H30" s="70"/>
      <c r="I30" s="71">
        <v>0.18</v>
      </c>
    </row>
    <row r="31" spans="1:9" ht="12" customHeight="1" x14ac:dyDescent="0.25">
      <c r="A31" s="63" t="s">
        <v>238</v>
      </c>
      <c r="B31" s="64" t="s">
        <v>90</v>
      </c>
      <c r="C31" s="65" t="s">
        <v>84</v>
      </c>
      <c r="D31" s="66">
        <v>0</v>
      </c>
      <c r="E31" s="67">
        <f t="shared" si="2"/>
        <v>0.18</v>
      </c>
      <c r="F31" s="68" t="s">
        <v>102</v>
      </c>
      <c r="G31" s="69"/>
      <c r="H31" s="70"/>
      <c r="I31" s="71">
        <v>0.18</v>
      </c>
    </row>
    <row r="32" spans="1:9" ht="12" customHeight="1" x14ac:dyDescent="0.25">
      <c r="A32" s="63" t="s">
        <v>238</v>
      </c>
      <c r="B32" s="64" t="s">
        <v>91</v>
      </c>
      <c r="C32" s="65" t="s">
        <v>85</v>
      </c>
      <c r="D32" s="66">
        <v>0</v>
      </c>
      <c r="E32" s="67">
        <f t="shared" si="2"/>
        <v>0.18</v>
      </c>
      <c r="F32" s="68" t="s">
        <v>102</v>
      </c>
      <c r="G32" s="69"/>
      <c r="H32" s="70"/>
      <c r="I32" s="71">
        <v>0.18</v>
      </c>
    </row>
    <row r="33" spans="1:9" ht="12" customHeight="1" x14ac:dyDescent="0.25">
      <c r="A33" s="63" t="s">
        <v>238</v>
      </c>
      <c r="B33" s="64" t="s">
        <v>92</v>
      </c>
      <c r="C33" s="65" t="s">
        <v>87</v>
      </c>
      <c r="D33" s="66">
        <v>0</v>
      </c>
      <c r="E33" s="67">
        <f t="shared" si="2"/>
        <v>0.19</v>
      </c>
      <c r="F33" s="68" t="s">
        <v>9</v>
      </c>
      <c r="G33" s="69"/>
      <c r="H33" s="70"/>
      <c r="I33" s="71">
        <v>0.19</v>
      </c>
    </row>
    <row r="34" spans="1:9" ht="12" customHeight="1" x14ac:dyDescent="0.25">
      <c r="A34" s="63" t="s">
        <v>238</v>
      </c>
      <c r="B34" s="64" t="s">
        <v>93</v>
      </c>
      <c r="C34" s="65" t="s">
        <v>88</v>
      </c>
      <c r="D34" s="66">
        <v>0</v>
      </c>
      <c r="E34" s="67">
        <f t="shared" si="2"/>
        <v>0.19</v>
      </c>
      <c r="F34" s="68" t="s">
        <v>102</v>
      </c>
      <c r="G34" s="69"/>
      <c r="H34" s="70"/>
      <c r="I34" s="71">
        <v>0.19</v>
      </c>
    </row>
    <row r="35" spans="1:9" ht="12" customHeight="1" x14ac:dyDescent="0.25">
      <c r="A35" s="63" t="s">
        <v>238</v>
      </c>
      <c r="B35" s="64" t="s">
        <v>94</v>
      </c>
      <c r="C35" s="65" t="s">
        <v>89</v>
      </c>
      <c r="D35" s="66">
        <v>0</v>
      </c>
      <c r="E35" s="67">
        <f t="shared" si="2"/>
        <v>0.19</v>
      </c>
      <c r="F35" s="68" t="s">
        <v>102</v>
      </c>
      <c r="G35" s="69"/>
      <c r="H35" s="70"/>
      <c r="I35" s="71">
        <v>0.19</v>
      </c>
    </row>
    <row r="36" spans="1:9" ht="12" customHeight="1" x14ac:dyDescent="0.25">
      <c r="A36" s="43" t="s">
        <v>238</v>
      </c>
      <c r="B36" s="44" t="s">
        <v>95</v>
      </c>
      <c r="C36" s="45" t="s">
        <v>86</v>
      </c>
      <c r="D36" s="46">
        <v>0</v>
      </c>
      <c r="E36" s="47">
        <f t="shared" si="2"/>
        <v>0.19</v>
      </c>
      <c r="F36" s="48" t="s">
        <v>102</v>
      </c>
      <c r="G36" s="49"/>
      <c r="H36" s="50"/>
      <c r="I36" s="51">
        <v>0.19</v>
      </c>
    </row>
    <row r="37" spans="1:9" ht="12" customHeight="1" x14ac:dyDescent="0.25">
      <c r="A37" s="52" t="s">
        <v>238</v>
      </c>
      <c r="B37" s="53">
        <v>8004</v>
      </c>
      <c r="C37" s="54" t="s">
        <v>100</v>
      </c>
      <c r="D37" s="55">
        <v>0</v>
      </c>
      <c r="E37" s="56">
        <f t="shared" si="2"/>
        <v>0.13</v>
      </c>
      <c r="F37" s="57" t="s">
        <v>9</v>
      </c>
      <c r="G37" s="58"/>
      <c r="H37" s="59"/>
      <c r="I37" s="60">
        <v>0.13</v>
      </c>
    </row>
    <row r="38" spans="1:9" ht="12" customHeight="1" x14ac:dyDescent="0.25">
      <c r="A38" s="52" t="s">
        <v>238</v>
      </c>
      <c r="B38" s="53">
        <v>8005</v>
      </c>
      <c r="C38" s="54" t="s">
        <v>191</v>
      </c>
      <c r="D38" s="55">
        <v>0</v>
      </c>
      <c r="E38" s="56">
        <f t="shared" si="2"/>
        <v>0.42</v>
      </c>
      <c r="F38" s="57" t="s">
        <v>102</v>
      </c>
      <c r="G38" s="58"/>
      <c r="H38" s="59"/>
      <c r="I38" s="60">
        <v>0.42</v>
      </c>
    </row>
    <row r="39" spans="1:9" ht="12" customHeight="1" x14ac:dyDescent="0.25">
      <c r="A39" s="39" t="s">
        <v>238</v>
      </c>
      <c r="B39" s="40">
        <v>8006</v>
      </c>
      <c r="C39" s="214" t="s">
        <v>101</v>
      </c>
      <c r="D39" s="33">
        <v>0</v>
      </c>
      <c r="E39" s="34">
        <f t="shared" si="2"/>
        <v>0.16</v>
      </c>
      <c r="F39" s="35" t="s">
        <v>9</v>
      </c>
      <c r="G39" s="36"/>
      <c r="H39" s="37"/>
      <c r="I39" s="42">
        <v>0.16</v>
      </c>
    </row>
    <row r="40" spans="1:9" ht="12" customHeight="1" x14ac:dyDescent="0.25">
      <c r="A40" s="39"/>
      <c r="B40" s="40"/>
      <c r="C40" s="215"/>
      <c r="D40" s="33">
        <f t="shared" si="0"/>
        <v>0.16</v>
      </c>
      <c r="E40" s="34">
        <f t="shared" si="2"/>
        <v>0.41000000000000003</v>
      </c>
      <c r="F40" s="35" t="s">
        <v>9</v>
      </c>
      <c r="G40" s="36"/>
      <c r="H40" s="37"/>
      <c r="I40" s="42">
        <v>0.25</v>
      </c>
    </row>
    <row r="41" spans="1:9" ht="12" customHeight="1" x14ac:dyDescent="0.25">
      <c r="A41" s="39"/>
      <c r="B41" s="40"/>
      <c r="C41" s="32"/>
      <c r="D41" s="33">
        <f t="shared" si="0"/>
        <v>0.41000000000000003</v>
      </c>
      <c r="E41" s="34">
        <f t="shared" si="2"/>
        <v>0.44000000000000006</v>
      </c>
      <c r="F41" s="35" t="s">
        <v>9</v>
      </c>
      <c r="G41" s="36"/>
      <c r="H41" s="37"/>
      <c r="I41" s="42">
        <v>0.03</v>
      </c>
    </row>
    <row r="42" spans="1:9" ht="12" customHeight="1" x14ac:dyDescent="0.25">
      <c r="A42" s="39"/>
      <c r="B42" s="40"/>
      <c r="C42" s="32"/>
      <c r="D42" s="33">
        <f t="shared" si="0"/>
        <v>0.44000000000000006</v>
      </c>
      <c r="E42" s="34">
        <f t="shared" si="2"/>
        <v>0.78</v>
      </c>
      <c r="F42" s="81" t="s">
        <v>9</v>
      </c>
      <c r="G42" s="36"/>
      <c r="H42" s="37"/>
      <c r="I42" s="42">
        <v>0.34</v>
      </c>
    </row>
    <row r="43" spans="1:9" ht="12" customHeight="1" x14ac:dyDescent="0.25">
      <c r="A43" s="39"/>
      <c r="B43" s="40"/>
      <c r="C43" s="32"/>
      <c r="D43" s="33">
        <f t="shared" si="0"/>
        <v>0.78</v>
      </c>
      <c r="E43" s="34">
        <f t="shared" si="2"/>
        <v>0.99</v>
      </c>
      <c r="F43" s="81" t="s">
        <v>102</v>
      </c>
      <c r="G43" s="36"/>
      <c r="H43" s="37"/>
      <c r="I43" s="42">
        <v>0.21</v>
      </c>
    </row>
    <row r="44" spans="1:9" ht="12" customHeight="1" x14ac:dyDescent="0.25">
      <c r="A44" s="39"/>
      <c r="B44" s="40"/>
      <c r="C44" s="32"/>
      <c r="D44" s="33">
        <f t="shared" si="0"/>
        <v>0.99</v>
      </c>
      <c r="E44" s="34">
        <f t="shared" si="2"/>
        <v>1.0900000000000001</v>
      </c>
      <c r="F44" s="81" t="s">
        <v>102</v>
      </c>
      <c r="G44" s="36"/>
      <c r="H44" s="37"/>
      <c r="I44" s="42">
        <v>0.1</v>
      </c>
    </row>
    <row r="45" spans="1:9" ht="12" customHeight="1" x14ac:dyDescent="0.25">
      <c r="A45" s="39"/>
      <c r="B45" s="40"/>
      <c r="C45" s="32"/>
      <c r="D45" s="33">
        <f t="shared" si="0"/>
        <v>1.0900000000000001</v>
      </c>
      <c r="E45" s="34">
        <f t="shared" si="2"/>
        <v>1.1600000000000001</v>
      </c>
      <c r="F45" s="81" t="s">
        <v>102</v>
      </c>
      <c r="G45" s="36"/>
      <c r="H45" s="37"/>
      <c r="I45" s="42">
        <v>7.0000000000000007E-2</v>
      </c>
    </row>
    <row r="46" spans="1:9" ht="12" customHeight="1" x14ac:dyDescent="0.25">
      <c r="A46" s="63"/>
      <c r="B46" s="64"/>
      <c r="C46" s="65"/>
      <c r="D46" s="66">
        <f t="shared" si="0"/>
        <v>1.1600000000000001</v>
      </c>
      <c r="E46" s="67">
        <f t="shared" si="2"/>
        <v>1.2500000000000002</v>
      </c>
      <c r="F46" s="82" t="s">
        <v>102</v>
      </c>
      <c r="G46" s="69"/>
      <c r="H46" s="70"/>
      <c r="I46" s="71">
        <v>0.09</v>
      </c>
    </row>
    <row r="47" spans="1:9" ht="12" customHeight="1" x14ac:dyDescent="0.25">
      <c r="A47" s="63"/>
      <c r="B47" s="64"/>
      <c r="C47" s="65"/>
      <c r="D47" s="66">
        <f t="shared" si="0"/>
        <v>1.2500000000000002</v>
      </c>
      <c r="E47" s="67">
        <f t="shared" si="2"/>
        <v>1.4300000000000002</v>
      </c>
      <c r="F47" s="82" t="s">
        <v>9</v>
      </c>
      <c r="G47" s="69"/>
      <c r="H47" s="70"/>
      <c r="I47" s="71">
        <v>0.18</v>
      </c>
    </row>
    <row r="48" spans="1:9" ht="12" customHeight="1" x14ac:dyDescent="0.25">
      <c r="A48" s="43"/>
      <c r="B48" s="44"/>
      <c r="C48" s="45"/>
      <c r="D48" s="46">
        <f t="shared" si="0"/>
        <v>1.4300000000000002</v>
      </c>
      <c r="E48" s="47">
        <f t="shared" si="2"/>
        <v>1.5100000000000002</v>
      </c>
      <c r="F48" s="83" t="s">
        <v>4</v>
      </c>
      <c r="G48" s="49"/>
      <c r="H48" s="50"/>
      <c r="I48" s="51">
        <v>0.08</v>
      </c>
    </row>
    <row r="49" spans="1:9" ht="12" customHeight="1" x14ac:dyDescent="0.25">
      <c r="A49" s="63" t="s">
        <v>238</v>
      </c>
      <c r="B49" s="64">
        <v>8007</v>
      </c>
      <c r="C49" s="65" t="s">
        <v>106</v>
      </c>
      <c r="D49" s="33">
        <v>0</v>
      </c>
      <c r="E49" s="34">
        <f t="shared" si="2"/>
        <v>0.1</v>
      </c>
      <c r="F49" s="35" t="s">
        <v>102</v>
      </c>
      <c r="G49" s="36"/>
      <c r="H49" s="37"/>
      <c r="I49" s="42">
        <v>0.1</v>
      </c>
    </row>
    <row r="50" spans="1:9" ht="12" customHeight="1" thickBot="1" x14ac:dyDescent="0.3">
      <c r="A50" s="43"/>
      <c r="B50" s="44"/>
      <c r="C50" s="45"/>
      <c r="D50" s="46">
        <f t="shared" si="0"/>
        <v>0.1</v>
      </c>
      <c r="E50" s="47">
        <f t="shared" si="2"/>
        <v>0.35</v>
      </c>
      <c r="F50" s="48" t="s">
        <v>102</v>
      </c>
      <c r="G50" s="49"/>
      <c r="H50" s="50"/>
      <c r="I50" s="80">
        <v>0.25</v>
      </c>
    </row>
    <row r="51" spans="1:9" ht="12" customHeight="1" x14ac:dyDescent="0.25">
      <c r="A51" s="63" t="s">
        <v>99</v>
      </c>
      <c r="B51" s="64">
        <v>8008</v>
      </c>
      <c r="C51" s="65" t="s">
        <v>103</v>
      </c>
      <c r="D51" s="66">
        <v>0</v>
      </c>
      <c r="E51" s="67">
        <f>D51+I51+I52</f>
        <v>0.49</v>
      </c>
      <c r="F51" s="68" t="s">
        <v>9</v>
      </c>
      <c r="G51" s="69"/>
      <c r="H51" s="70"/>
      <c r="I51" s="38">
        <v>0.18</v>
      </c>
    </row>
    <row r="52" spans="1:9" ht="12" customHeight="1" thickBot="1" x14ac:dyDescent="0.3">
      <c r="A52" s="63" t="s">
        <v>238</v>
      </c>
      <c r="B52" s="64"/>
      <c r="C52" s="65"/>
      <c r="D52" s="66"/>
      <c r="E52" s="67"/>
      <c r="F52" s="68"/>
      <c r="G52" s="69"/>
      <c r="H52" s="70"/>
      <c r="I52" s="84">
        <v>0.31</v>
      </c>
    </row>
    <row r="53" spans="1:9" ht="12" customHeight="1" x14ac:dyDescent="0.25">
      <c r="A53" s="63"/>
      <c r="B53" s="64"/>
      <c r="C53" s="65"/>
      <c r="D53" s="66">
        <f>E51</f>
        <v>0.49</v>
      </c>
      <c r="E53" s="67">
        <f t="shared" ref="E53:E63" si="3">D53+I53</f>
        <v>0.78</v>
      </c>
      <c r="F53" s="68" t="s">
        <v>9</v>
      </c>
      <c r="G53" s="69"/>
      <c r="H53" s="70"/>
      <c r="I53" s="42">
        <v>0.28999999999999998</v>
      </c>
    </row>
    <row r="54" spans="1:9" ht="12" customHeight="1" x14ac:dyDescent="0.25">
      <c r="A54" s="43"/>
      <c r="B54" s="44"/>
      <c r="C54" s="85" t="s">
        <v>105</v>
      </c>
      <c r="D54" s="46">
        <v>0</v>
      </c>
      <c r="E54" s="47">
        <f t="shared" si="3"/>
        <v>0.12</v>
      </c>
      <c r="F54" s="48" t="s">
        <v>75</v>
      </c>
      <c r="G54" s="49"/>
      <c r="H54" s="50"/>
      <c r="I54" s="51">
        <v>0.12</v>
      </c>
    </row>
    <row r="55" spans="1:9" ht="12" customHeight="1" x14ac:dyDescent="0.25">
      <c r="A55" s="86" t="s">
        <v>238</v>
      </c>
      <c r="B55" s="87">
        <v>8009</v>
      </c>
      <c r="C55" s="88" t="s">
        <v>104</v>
      </c>
      <c r="D55" s="89">
        <v>0</v>
      </c>
      <c r="E55" s="90">
        <f t="shared" si="3"/>
        <v>0.03</v>
      </c>
      <c r="F55" s="91" t="s">
        <v>9</v>
      </c>
      <c r="G55" s="92"/>
      <c r="H55" s="93"/>
      <c r="I55" s="94">
        <v>0.03</v>
      </c>
    </row>
    <row r="56" spans="1:9" ht="12" customHeight="1" x14ac:dyDescent="0.25">
      <c r="A56" s="63"/>
      <c r="B56" s="64"/>
      <c r="C56" s="65"/>
      <c r="D56" s="66">
        <f t="shared" si="0"/>
        <v>0.03</v>
      </c>
      <c r="E56" s="67">
        <f t="shared" si="3"/>
        <v>0.04</v>
      </c>
      <c r="F56" s="68" t="s">
        <v>9</v>
      </c>
      <c r="G56" s="69"/>
      <c r="H56" s="70"/>
      <c r="I56" s="71">
        <v>0.01</v>
      </c>
    </row>
    <row r="57" spans="1:9" ht="12" customHeight="1" x14ac:dyDescent="0.25">
      <c r="A57" s="63"/>
      <c r="B57" s="64"/>
      <c r="C57" s="65"/>
      <c r="D57" s="66">
        <f t="shared" si="0"/>
        <v>0.04</v>
      </c>
      <c r="E57" s="67">
        <f t="shared" si="3"/>
        <v>0.16</v>
      </c>
      <c r="F57" s="68" t="s">
        <v>9</v>
      </c>
      <c r="G57" s="69"/>
      <c r="H57" s="70"/>
      <c r="I57" s="71">
        <v>0.12</v>
      </c>
    </row>
    <row r="58" spans="1:9" ht="12" customHeight="1" x14ac:dyDescent="0.25">
      <c r="A58" s="43"/>
      <c r="B58" s="44"/>
      <c r="C58" s="45"/>
      <c r="D58" s="46">
        <f t="shared" si="0"/>
        <v>0.16</v>
      </c>
      <c r="E58" s="47">
        <f t="shared" si="3"/>
        <v>0.53</v>
      </c>
      <c r="F58" s="48" t="s">
        <v>9</v>
      </c>
      <c r="G58" s="49"/>
      <c r="H58" s="50"/>
      <c r="I58" s="51">
        <v>0.37</v>
      </c>
    </row>
    <row r="59" spans="1:9" ht="12" customHeight="1" x14ac:dyDescent="0.25">
      <c r="A59" s="86" t="s">
        <v>99</v>
      </c>
      <c r="B59" s="87">
        <v>8010</v>
      </c>
      <c r="C59" s="88" t="s">
        <v>231</v>
      </c>
      <c r="D59" s="89">
        <v>0</v>
      </c>
      <c r="E59" s="90">
        <f t="shared" si="3"/>
        <v>1.75</v>
      </c>
      <c r="F59" s="91" t="s">
        <v>4</v>
      </c>
      <c r="G59" s="92"/>
      <c r="H59" s="93"/>
      <c r="I59" s="95">
        <v>1.75</v>
      </c>
    </row>
    <row r="60" spans="1:9" ht="12" customHeight="1" x14ac:dyDescent="0.25">
      <c r="A60" s="63" t="s">
        <v>238</v>
      </c>
      <c r="B60" s="64"/>
      <c r="C60" s="65"/>
      <c r="D60" s="66">
        <f t="shared" si="0"/>
        <v>1.75</v>
      </c>
      <c r="E60" s="67">
        <f t="shared" si="3"/>
        <v>3.1</v>
      </c>
      <c r="F60" s="68" t="s">
        <v>9</v>
      </c>
      <c r="G60" s="69"/>
      <c r="H60" s="70"/>
      <c r="I60" s="71">
        <v>1.35</v>
      </c>
    </row>
    <row r="61" spans="1:9" ht="12" customHeight="1" x14ac:dyDescent="0.25">
      <c r="A61" s="63" t="s">
        <v>238</v>
      </c>
      <c r="B61" s="64"/>
      <c r="C61" s="65"/>
      <c r="D61" s="66">
        <f>E60</f>
        <v>3.1</v>
      </c>
      <c r="E61" s="67">
        <f t="shared" si="3"/>
        <v>3.25</v>
      </c>
      <c r="F61" s="68" t="s">
        <v>9</v>
      </c>
      <c r="G61" s="69"/>
      <c r="H61" s="70"/>
      <c r="I61" s="71">
        <v>0.15</v>
      </c>
    </row>
    <row r="62" spans="1:9" ht="12" customHeight="1" x14ac:dyDescent="0.25">
      <c r="A62" s="43" t="s">
        <v>238</v>
      </c>
      <c r="B62" s="44"/>
      <c r="C62" s="85" t="s">
        <v>107</v>
      </c>
      <c r="D62" s="46">
        <v>0</v>
      </c>
      <c r="E62" s="47">
        <f t="shared" si="3"/>
        <v>0.15</v>
      </c>
      <c r="F62" s="48" t="s">
        <v>9</v>
      </c>
      <c r="G62" s="49"/>
      <c r="H62" s="50"/>
      <c r="I62" s="96">
        <v>0.15</v>
      </c>
    </row>
    <row r="63" spans="1:9" ht="12" customHeight="1" x14ac:dyDescent="0.25">
      <c r="A63" s="52"/>
      <c r="B63" s="53" t="s">
        <v>133</v>
      </c>
      <c r="C63" s="54" t="s">
        <v>228</v>
      </c>
      <c r="D63" s="55">
        <v>0</v>
      </c>
      <c r="E63" s="56">
        <f t="shared" si="3"/>
        <v>0.12</v>
      </c>
      <c r="F63" s="57" t="s">
        <v>9</v>
      </c>
      <c r="G63" s="58"/>
      <c r="H63" s="59"/>
      <c r="I63" s="60">
        <v>0.12</v>
      </c>
    </row>
    <row r="64" spans="1:9" ht="12" customHeight="1" x14ac:dyDescent="0.25">
      <c r="A64" s="39"/>
      <c r="B64" s="61">
        <v>8011</v>
      </c>
      <c r="C64" s="62" t="s">
        <v>108</v>
      </c>
      <c r="D64" s="33"/>
      <c r="E64" s="34"/>
      <c r="F64" s="35"/>
      <c r="G64" s="36"/>
      <c r="H64" s="37"/>
      <c r="I64" s="42"/>
    </row>
    <row r="65" spans="1:9" ht="12" customHeight="1" x14ac:dyDescent="0.25">
      <c r="A65" s="63" t="s">
        <v>238</v>
      </c>
      <c r="B65" s="64" t="s">
        <v>110</v>
      </c>
      <c r="C65" s="65" t="s">
        <v>109</v>
      </c>
      <c r="D65" s="66">
        <f t="shared" si="0"/>
        <v>0</v>
      </c>
      <c r="E65" s="67">
        <f t="shared" ref="E65:E78" si="4">D65+I65</f>
        <v>0.09</v>
      </c>
      <c r="F65" s="68" t="s">
        <v>75</v>
      </c>
      <c r="G65" s="69"/>
      <c r="H65" s="70"/>
      <c r="I65" s="71">
        <v>0.09</v>
      </c>
    </row>
    <row r="66" spans="1:9" ht="12" customHeight="1" x14ac:dyDescent="0.25">
      <c r="A66" s="63" t="s">
        <v>238</v>
      </c>
      <c r="B66" s="64" t="s">
        <v>111</v>
      </c>
      <c r="C66" s="65" t="s">
        <v>112</v>
      </c>
      <c r="D66" s="66">
        <v>0</v>
      </c>
      <c r="E66" s="67">
        <f t="shared" si="4"/>
        <v>0.23</v>
      </c>
      <c r="F66" s="68" t="s">
        <v>9</v>
      </c>
      <c r="G66" s="69"/>
      <c r="H66" s="70"/>
      <c r="I66" s="71">
        <v>0.23</v>
      </c>
    </row>
    <row r="67" spans="1:9" ht="12" customHeight="1" x14ac:dyDescent="0.25">
      <c r="A67" s="63" t="s">
        <v>238</v>
      </c>
      <c r="B67" s="64" t="s">
        <v>113</v>
      </c>
      <c r="C67" s="65" t="s">
        <v>122</v>
      </c>
      <c r="D67" s="66">
        <v>0</v>
      </c>
      <c r="E67" s="67">
        <f t="shared" si="4"/>
        <v>0.03</v>
      </c>
      <c r="F67" s="68" t="s">
        <v>102</v>
      </c>
      <c r="G67" s="69"/>
      <c r="H67" s="70"/>
      <c r="I67" s="71">
        <v>0.03</v>
      </c>
    </row>
    <row r="68" spans="1:9" ht="12" customHeight="1" x14ac:dyDescent="0.25">
      <c r="A68" s="63"/>
      <c r="B68" s="64"/>
      <c r="C68" s="65"/>
      <c r="D68" s="66">
        <f t="shared" si="0"/>
        <v>0.03</v>
      </c>
      <c r="E68" s="67">
        <f t="shared" si="4"/>
        <v>0.30000000000000004</v>
      </c>
      <c r="F68" s="68" t="s">
        <v>75</v>
      </c>
      <c r="G68" s="69"/>
      <c r="H68" s="70"/>
      <c r="I68" s="71">
        <v>0.27</v>
      </c>
    </row>
    <row r="69" spans="1:9" ht="12" customHeight="1" x14ac:dyDescent="0.25">
      <c r="A69" s="63" t="s">
        <v>238</v>
      </c>
      <c r="B69" s="64" t="s">
        <v>114</v>
      </c>
      <c r="C69" s="65" t="s">
        <v>123</v>
      </c>
      <c r="D69" s="66">
        <v>0</v>
      </c>
      <c r="E69" s="67">
        <f t="shared" si="4"/>
        <v>0.09</v>
      </c>
      <c r="F69" s="68" t="s">
        <v>75</v>
      </c>
      <c r="G69" s="69"/>
      <c r="H69" s="70"/>
      <c r="I69" s="71">
        <v>0.09</v>
      </c>
    </row>
    <row r="70" spans="1:9" ht="12" customHeight="1" x14ac:dyDescent="0.25">
      <c r="A70" s="63" t="s">
        <v>238</v>
      </c>
      <c r="B70" s="64" t="s">
        <v>115</v>
      </c>
      <c r="C70" s="65" t="s">
        <v>121</v>
      </c>
      <c r="D70" s="66">
        <v>0</v>
      </c>
      <c r="E70" s="67">
        <f t="shared" si="4"/>
        <v>0.12</v>
      </c>
      <c r="F70" s="68" t="s">
        <v>75</v>
      </c>
      <c r="G70" s="69"/>
      <c r="H70" s="70"/>
      <c r="I70" s="71">
        <v>0.12</v>
      </c>
    </row>
    <row r="71" spans="1:9" ht="12" customHeight="1" x14ac:dyDescent="0.25">
      <c r="A71" s="63"/>
      <c r="B71" s="64"/>
      <c r="C71" s="65"/>
      <c r="D71" s="66">
        <f t="shared" si="0"/>
        <v>0.12</v>
      </c>
      <c r="E71" s="67">
        <f t="shared" si="4"/>
        <v>0.2</v>
      </c>
      <c r="F71" s="68" t="s">
        <v>102</v>
      </c>
      <c r="G71" s="69"/>
      <c r="H71" s="70"/>
      <c r="I71" s="71">
        <v>0.08</v>
      </c>
    </row>
    <row r="72" spans="1:9" ht="12" customHeight="1" x14ac:dyDescent="0.25">
      <c r="A72" s="63" t="s">
        <v>238</v>
      </c>
      <c r="B72" s="64" t="s">
        <v>116</v>
      </c>
      <c r="C72" s="65" t="s">
        <v>124</v>
      </c>
      <c r="D72" s="66">
        <v>0</v>
      </c>
      <c r="E72" s="67">
        <f t="shared" si="4"/>
        <v>0.12</v>
      </c>
      <c r="F72" s="68" t="s">
        <v>75</v>
      </c>
      <c r="G72" s="69"/>
      <c r="H72" s="70"/>
      <c r="I72" s="71">
        <v>0.12</v>
      </c>
    </row>
    <row r="73" spans="1:9" ht="12" customHeight="1" x14ac:dyDescent="0.25">
      <c r="A73" s="63" t="s">
        <v>238</v>
      </c>
      <c r="B73" s="64" t="s">
        <v>117</v>
      </c>
      <c r="C73" s="65" t="s">
        <v>125</v>
      </c>
      <c r="D73" s="66">
        <v>0</v>
      </c>
      <c r="E73" s="67">
        <f t="shared" si="4"/>
        <v>0.1</v>
      </c>
      <c r="F73" s="68" t="s">
        <v>75</v>
      </c>
      <c r="G73" s="69"/>
      <c r="H73" s="70"/>
      <c r="I73" s="71">
        <v>0.1</v>
      </c>
    </row>
    <row r="74" spans="1:9" ht="12" customHeight="1" x14ac:dyDescent="0.25">
      <c r="A74" s="63" t="s">
        <v>238</v>
      </c>
      <c r="B74" s="64" t="s">
        <v>118</v>
      </c>
      <c r="C74" s="65" t="s">
        <v>126</v>
      </c>
      <c r="D74" s="66">
        <v>0</v>
      </c>
      <c r="E74" s="67">
        <f t="shared" si="4"/>
        <v>0.09</v>
      </c>
      <c r="F74" s="68" t="s">
        <v>75</v>
      </c>
      <c r="G74" s="69"/>
      <c r="H74" s="70"/>
      <c r="I74" s="71">
        <v>0.09</v>
      </c>
    </row>
    <row r="75" spans="1:9" ht="12" customHeight="1" x14ac:dyDescent="0.25">
      <c r="A75" s="63" t="s">
        <v>238</v>
      </c>
      <c r="B75" s="64" t="s">
        <v>119</v>
      </c>
      <c r="C75" s="65" t="s">
        <v>127</v>
      </c>
      <c r="D75" s="66">
        <v>0</v>
      </c>
      <c r="E75" s="67">
        <f t="shared" si="4"/>
        <v>0.05</v>
      </c>
      <c r="F75" s="68" t="s">
        <v>75</v>
      </c>
      <c r="G75" s="69"/>
      <c r="H75" s="70"/>
      <c r="I75" s="71">
        <v>0.05</v>
      </c>
    </row>
    <row r="76" spans="1:9" ht="12" customHeight="1" x14ac:dyDescent="0.25">
      <c r="A76" s="43" t="s">
        <v>238</v>
      </c>
      <c r="B76" s="44" t="s">
        <v>120</v>
      </c>
      <c r="C76" s="45" t="s">
        <v>128</v>
      </c>
      <c r="D76" s="46">
        <v>0</v>
      </c>
      <c r="E76" s="47">
        <f t="shared" si="4"/>
        <v>0.06</v>
      </c>
      <c r="F76" s="48" t="s">
        <v>75</v>
      </c>
      <c r="G76" s="49"/>
      <c r="H76" s="50"/>
      <c r="I76" s="51">
        <v>0.06</v>
      </c>
    </row>
    <row r="77" spans="1:9" ht="12" customHeight="1" x14ac:dyDescent="0.25">
      <c r="A77" s="52"/>
      <c r="B77" s="53">
        <v>8012</v>
      </c>
      <c r="C77" s="54" t="s">
        <v>129</v>
      </c>
      <c r="D77" s="55">
        <v>0</v>
      </c>
      <c r="E77" s="56">
        <f t="shared" si="4"/>
        <v>0.86</v>
      </c>
      <c r="F77" s="57" t="s">
        <v>9</v>
      </c>
      <c r="G77" s="58"/>
      <c r="H77" s="59"/>
      <c r="I77" s="60">
        <v>0.86</v>
      </c>
    </row>
    <row r="78" spans="1:9" ht="12" customHeight="1" thickBot="1" x14ac:dyDescent="0.3">
      <c r="A78" s="39" t="s">
        <v>238</v>
      </c>
      <c r="B78" s="40">
        <v>8013</v>
      </c>
      <c r="C78" s="32" t="s">
        <v>130</v>
      </c>
      <c r="D78" s="33">
        <v>0</v>
      </c>
      <c r="E78" s="34">
        <f t="shared" si="4"/>
        <v>0.08</v>
      </c>
      <c r="F78" s="35" t="s">
        <v>9</v>
      </c>
      <c r="G78" s="36"/>
      <c r="H78" s="37"/>
      <c r="I78" s="97">
        <v>0.08</v>
      </c>
    </row>
    <row r="79" spans="1:9" ht="12" customHeight="1" x14ac:dyDescent="0.25">
      <c r="A79" s="63"/>
      <c r="B79" s="64"/>
      <c r="C79" s="65"/>
      <c r="D79" s="66">
        <f t="shared" ref="D79:D141" si="5">E78</f>
        <v>0.08</v>
      </c>
      <c r="E79" s="67">
        <f>D79+I79+I80</f>
        <v>0.38</v>
      </c>
      <c r="F79" s="68" t="s">
        <v>9</v>
      </c>
      <c r="G79" s="69"/>
      <c r="H79" s="70"/>
      <c r="I79" s="38">
        <v>0.17</v>
      </c>
    </row>
    <row r="80" spans="1:9" ht="12" customHeight="1" thickBot="1" x14ac:dyDescent="0.3">
      <c r="A80" s="63"/>
      <c r="B80" s="64"/>
      <c r="C80" s="65"/>
      <c r="D80" s="66"/>
      <c r="E80" s="67"/>
      <c r="F80" s="68"/>
      <c r="G80" s="69"/>
      <c r="H80" s="70"/>
      <c r="I80" s="84">
        <v>0.13</v>
      </c>
    </row>
    <row r="81" spans="1:9" ht="12" customHeight="1" x14ac:dyDescent="0.25">
      <c r="A81" s="63"/>
      <c r="B81" s="64"/>
      <c r="C81" s="65"/>
      <c r="D81" s="66">
        <f>E79</f>
        <v>0.38</v>
      </c>
      <c r="E81" s="67">
        <f t="shared" ref="E81:E95" si="6">D81+I81</f>
        <v>1.35</v>
      </c>
      <c r="F81" s="68" t="s">
        <v>9</v>
      </c>
      <c r="G81" s="69"/>
      <c r="H81" s="70"/>
      <c r="I81" s="42">
        <v>0.97</v>
      </c>
    </row>
    <row r="82" spans="1:9" ht="12" customHeight="1" x14ac:dyDescent="0.25">
      <c r="A82" s="63"/>
      <c r="B82" s="64"/>
      <c r="C82" s="65"/>
      <c r="D82" s="66">
        <f t="shared" si="5"/>
        <v>1.35</v>
      </c>
      <c r="E82" s="67">
        <f t="shared" si="6"/>
        <v>1.4500000000000002</v>
      </c>
      <c r="F82" s="68" t="s">
        <v>9</v>
      </c>
      <c r="G82" s="69"/>
      <c r="H82" s="70"/>
      <c r="I82" s="71">
        <v>0.1</v>
      </c>
    </row>
    <row r="83" spans="1:9" ht="12" customHeight="1" x14ac:dyDescent="0.25">
      <c r="A83" s="43"/>
      <c r="B83" s="44"/>
      <c r="C83" s="45"/>
      <c r="D83" s="46">
        <f t="shared" si="5"/>
        <v>1.4500000000000002</v>
      </c>
      <c r="E83" s="47">
        <f t="shared" si="6"/>
        <v>2.0100000000000002</v>
      </c>
      <c r="F83" s="48" t="s">
        <v>9</v>
      </c>
      <c r="G83" s="49"/>
      <c r="H83" s="50"/>
      <c r="I83" s="51">
        <v>0.56000000000000005</v>
      </c>
    </row>
    <row r="84" spans="1:9" ht="12" customHeight="1" x14ac:dyDescent="0.25">
      <c r="A84" s="86"/>
      <c r="B84" s="87" t="s">
        <v>132</v>
      </c>
      <c r="C84" s="88" t="s">
        <v>131</v>
      </c>
      <c r="D84" s="33">
        <v>0</v>
      </c>
      <c r="E84" s="34">
        <f t="shared" si="6"/>
        <v>0.25</v>
      </c>
      <c r="F84" s="35" t="s">
        <v>9</v>
      </c>
      <c r="G84" s="36"/>
      <c r="H84" s="37"/>
      <c r="I84" s="42">
        <v>0.25</v>
      </c>
    </row>
    <row r="85" spans="1:9" ht="12" customHeight="1" x14ac:dyDescent="0.25">
      <c r="A85" s="43"/>
      <c r="B85" s="44"/>
      <c r="C85" s="45"/>
      <c r="D85" s="46">
        <f t="shared" si="5"/>
        <v>0.25</v>
      </c>
      <c r="E85" s="47">
        <f t="shared" si="6"/>
        <v>0.25</v>
      </c>
      <c r="F85" s="48" t="s">
        <v>9</v>
      </c>
      <c r="G85" s="49"/>
      <c r="H85" s="50"/>
      <c r="I85" s="51"/>
    </row>
    <row r="86" spans="1:9" ht="12" customHeight="1" x14ac:dyDescent="0.25">
      <c r="A86" s="52" t="s">
        <v>238</v>
      </c>
      <c r="B86" s="53">
        <v>8014</v>
      </c>
      <c r="C86" s="54" t="s">
        <v>134</v>
      </c>
      <c r="D86" s="55">
        <v>0</v>
      </c>
      <c r="E86" s="56">
        <f t="shared" si="6"/>
        <v>0.12</v>
      </c>
      <c r="F86" s="57" t="s">
        <v>4</v>
      </c>
      <c r="G86" s="58"/>
      <c r="H86" s="59"/>
      <c r="I86" s="60">
        <v>0.12</v>
      </c>
    </row>
    <row r="87" spans="1:9" ht="12" customHeight="1" x14ac:dyDescent="0.25">
      <c r="A87" s="63" t="s">
        <v>238</v>
      </c>
      <c r="B87" s="64">
        <v>8015</v>
      </c>
      <c r="C87" s="65" t="s">
        <v>136</v>
      </c>
      <c r="D87" s="66">
        <v>0</v>
      </c>
      <c r="E87" s="67">
        <f t="shared" si="6"/>
        <v>0.23</v>
      </c>
      <c r="F87" s="68" t="s">
        <v>4</v>
      </c>
      <c r="G87" s="69"/>
      <c r="H87" s="70"/>
      <c r="I87" s="71">
        <v>0.23</v>
      </c>
    </row>
    <row r="88" spans="1:9" ht="12" customHeight="1" x14ac:dyDescent="0.25">
      <c r="A88" s="63"/>
      <c r="B88" s="64"/>
      <c r="C88" s="65" t="s">
        <v>137</v>
      </c>
      <c r="D88" s="66">
        <f t="shared" si="5"/>
        <v>0.23</v>
      </c>
      <c r="E88" s="67">
        <f t="shared" si="6"/>
        <v>0.25</v>
      </c>
      <c r="F88" s="68" t="s">
        <v>4</v>
      </c>
      <c r="G88" s="69"/>
      <c r="H88" s="70"/>
      <c r="I88" s="71">
        <v>0.02</v>
      </c>
    </row>
    <row r="89" spans="1:9" ht="12" customHeight="1" x14ac:dyDescent="0.25">
      <c r="A89" s="39"/>
      <c r="B89" s="40"/>
      <c r="C89" s="32"/>
      <c r="D89" s="33">
        <f t="shared" si="5"/>
        <v>0.25</v>
      </c>
      <c r="E89" s="34">
        <f t="shared" si="6"/>
        <v>0.26</v>
      </c>
      <c r="F89" s="35" t="s">
        <v>4</v>
      </c>
      <c r="G89" s="36"/>
      <c r="H89" s="37"/>
      <c r="I89" s="42">
        <v>0.01</v>
      </c>
    </row>
    <row r="90" spans="1:9" ht="12" customHeight="1" x14ac:dyDescent="0.25">
      <c r="A90" s="39"/>
      <c r="B90" s="40"/>
      <c r="C90" s="32"/>
      <c r="D90" s="33">
        <f t="shared" si="5"/>
        <v>0.26</v>
      </c>
      <c r="E90" s="34">
        <f t="shared" si="6"/>
        <v>0.33</v>
      </c>
      <c r="F90" s="35" t="s">
        <v>4</v>
      </c>
      <c r="G90" s="36"/>
      <c r="H90" s="37"/>
      <c r="I90" s="42">
        <v>7.0000000000000007E-2</v>
      </c>
    </row>
    <row r="91" spans="1:9" ht="12" customHeight="1" x14ac:dyDescent="0.25">
      <c r="A91" s="39"/>
      <c r="B91" s="40"/>
      <c r="C91" s="32"/>
      <c r="D91" s="33">
        <f t="shared" si="5"/>
        <v>0.33</v>
      </c>
      <c r="E91" s="34">
        <f t="shared" si="6"/>
        <v>0.42000000000000004</v>
      </c>
      <c r="F91" s="35" t="s">
        <v>4</v>
      </c>
      <c r="G91" s="36"/>
      <c r="H91" s="37"/>
      <c r="I91" s="42">
        <v>0.09</v>
      </c>
    </row>
    <row r="92" spans="1:9" ht="12" customHeight="1" x14ac:dyDescent="0.25">
      <c r="A92" s="39"/>
      <c r="B92" s="40"/>
      <c r="C92" s="32"/>
      <c r="D92" s="33">
        <f t="shared" si="5"/>
        <v>0.42000000000000004</v>
      </c>
      <c r="E92" s="34">
        <f t="shared" si="6"/>
        <v>0.46</v>
      </c>
      <c r="F92" s="35" t="s">
        <v>4</v>
      </c>
      <c r="G92" s="36"/>
      <c r="H92" s="37"/>
      <c r="I92" s="42">
        <v>0.04</v>
      </c>
    </row>
    <row r="93" spans="1:9" ht="12" customHeight="1" x14ac:dyDescent="0.25">
      <c r="A93" s="63"/>
      <c r="B93" s="64"/>
      <c r="C93" s="65"/>
      <c r="D93" s="66">
        <f t="shared" si="5"/>
        <v>0.46</v>
      </c>
      <c r="E93" s="67">
        <f t="shared" si="6"/>
        <v>0.59000000000000008</v>
      </c>
      <c r="F93" s="68" t="s">
        <v>4</v>
      </c>
      <c r="G93" s="69"/>
      <c r="H93" s="70"/>
      <c r="I93" s="71">
        <v>0.13</v>
      </c>
    </row>
    <row r="94" spans="1:9" ht="12" customHeight="1" x14ac:dyDescent="0.25">
      <c r="A94" s="86" t="s">
        <v>238</v>
      </c>
      <c r="B94" s="87">
        <v>8016</v>
      </c>
      <c r="C94" s="88" t="s">
        <v>138</v>
      </c>
      <c r="D94" s="89">
        <v>0</v>
      </c>
      <c r="E94" s="90">
        <f t="shared" si="6"/>
        <v>0.42</v>
      </c>
      <c r="F94" s="91" t="s">
        <v>9</v>
      </c>
      <c r="G94" s="92"/>
      <c r="H94" s="93"/>
      <c r="I94" s="94">
        <v>0.42</v>
      </c>
    </row>
    <row r="95" spans="1:9" ht="12" customHeight="1" x14ac:dyDescent="0.25">
      <c r="A95" s="39"/>
      <c r="B95" s="40"/>
      <c r="C95" s="32"/>
      <c r="D95" s="33">
        <f t="shared" si="5"/>
        <v>0.42</v>
      </c>
      <c r="E95" s="34">
        <f t="shared" si="6"/>
        <v>0.57999999999999996</v>
      </c>
      <c r="F95" s="35" t="s">
        <v>9</v>
      </c>
      <c r="G95" s="36"/>
      <c r="H95" s="37"/>
      <c r="I95" s="42">
        <v>0.16</v>
      </c>
    </row>
    <row r="96" spans="1:9" ht="12" customHeight="1" thickBot="1" x14ac:dyDescent="0.3">
      <c r="A96" s="43"/>
      <c r="B96" s="44"/>
      <c r="C96" s="45"/>
      <c r="D96" s="46">
        <f t="shared" si="5"/>
        <v>0.57999999999999996</v>
      </c>
      <c r="E96" s="47">
        <f>D96+I96+0.01</f>
        <v>1.9400000000000002</v>
      </c>
      <c r="F96" s="48" t="s">
        <v>9</v>
      </c>
      <c r="G96" s="49"/>
      <c r="H96" s="50"/>
      <c r="I96" s="80">
        <f>0.38+0.97</f>
        <v>1.35</v>
      </c>
    </row>
    <row r="97" spans="1:9" ht="12" customHeight="1" x14ac:dyDescent="0.25">
      <c r="A97" s="86" t="s">
        <v>238</v>
      </c>
      <c r="B97" s="87">
        <v>8017</v>
      </c>
      <c r="C97" s="98" t="s">
        <v>139</v>
      </c>
      <c r="D97" s="89">
        <v>0</v>
      </c>
      <c r="E97" s="90">
        <f>D97+I97+I98+0.01</f>
        <v>2.4999999999999996</v>
      </c>
      <c r="F97" s="91" t="s">
        <v>9</v>
      </c>
      <c r="G97" s="92"/>
      <c r="H97" s="93"/>
      <c r="I97" s="38">
        <v>0.6</v>
      </c>
    </row>
    <row r="98" spans="1:9" ht="12" customHeight="1" thickBot="1" x14ac:dyDescent="0.3">
      <c r="A98" s="43"/>
      <c r="B98" s="44"/>
      <c r="C98" s="99"/>
      <c r="D98" s="46"/>
      <c r="E98" s="47"/>
      <c r="F98" s="48"/>
      <c r="G98" s="49"/>
      <c r="H98" s="50"/>
      <c r="I98" s="84">
        <v>1.89</v>
      </c>
    </row>
    <row r="99" spans="1:9" ht="12" customHeight="1" x14ac:dyDescent="0.25">
      <c r="A99" s="52"/>
      <c r="B99" s="53" t="s">
        <v>140</v>
      </c>
      <c r="C99" s="54" t="s">
        <v>143</v>
      </c>
      <c r="D99" s="55">
        <v>0</v>
      </c>
      <c r="E99" s="56">
        <f t="shared" ref="E99:E107" si="7">D99+I99</f>
        <v>0.45</v>
      </c>
      <c r="F99" s="57" t="s">
        <v>9</v>
      </c>
      <c r="G99" s="58"/>
      <c r="H99" s="59"/>
      <c r="I99" s="96">
        <v>0.45</v>
      </c>
    </row>
    <row r="100" spans="1:9" ht="12" customHeight="1" x14ac:dyDescent="0.25">
      <c r="A100" s="52"/>
      <c r="B100" s="53" t="s">
        <v>142</v>
      </c>
      <c r="C100" s="54" t="s">
        <v>141</v>
      </c>
      <c r="D100" s="55">
        <v>0</v>
      </c>
      <c r="E100" s="56">
        <f t="shared" si="7"/>
        <v>0.37</v>
      </c>
      <c r="F100" s="57" t="s">
        <v>9</v>
      </c>
      <c r="G100" s="58"/>
      <c r="H100" s="59"/>
      <c r="I100" s="60">
        <v>0.37</v>
      </c>
    </row>
    <row r="101" spans="1:9" ht="12" customHeight="1" x14ac:dyDescent="0.25">
      <c r="A101" s="86" t="s">
        <v>238</v>
      </c>
      <c r="B101" s="87">
        <v>8018</v>
      </c>
      <c r="C101" s="88" t="s">
        <v>144</v>
      </c>
      <c r="D101" s="89">
        <v>0</v>
      </c>
      <c r="E101" s="90">
        <f t="shared" si="7"/>
        <v>1.25</v>
      </c>
      <c r="F101" s="91" t="s">
        <v>9</v>
      </c>
      <c r="G101" s="92"/>
      <c r="H101" s="93"/>
      <c r="I101" s="94">
        <v>1.25</v>
      </c>
    </row>
    <row r="102" spans="1:9" ht="12" customHeight="1" x14ac:dyDescent="0.25">
      <c r="A102" s="100"/>
      <c r="B102" s="101"/>
      <c r="C102" s="102"/>
      <c r="D102" s="103">
        <f t="shared" si="5"/>
        <v>1.25</v>
      </c>
      <c r="E102" s="104">
        <f t="shared" si="7"/>
        <v>2.63</v>
      </c>
      <c r="F102" s="105" t="s">
        <v>9</v>
      </c>
      <c r="G102" s="106"/>
      <c r="H102" s="107"/>
      <c r="I102" s="96">
        <v>1.38</v>
      </c>
    </row>
    <row r="103" spans="1:9" ht="12" customHeight="1" x14ac:dyDescent="0.25">
      <c r="A103" s="52"/>
      <c r="B103" s="53">
        <v>8019</v>
      </c>
      <c r="C103" s="54" t="s">
        <v>145</v>
      </c>
      <c r="D103" s="55">
        <v>0</v>
      </c>
      <c r="E103" s="56">
        <f t="shared" si="7"/>
        <v>0.78</v>
      </c>
      <c r="F103" s="57" t="s">
        <v>9</v>
      </c>
      <c r="G103" s="58"/>
      <c r="H103" s="59"/>
      <c r="I103" s="60">
        <v>0.78</v>
      </c>
    </row>
    <row r="104" spans="1:9" ht="12" customHeight="1" x14ac:dyDescent="0.25">
      <c r="A104" s="63" t="s">
        <v>238</v>
      </c>
      <c r="B104" s="64">
        <v>8020</v>
      </c>
      <c r="C104" s="65" t="s">
        <v>146</v>
      </c>
      <c r="D104" s="66">
        <v>0</v>
      </c>
      <c r="E104" s="67">
        <f t="shared" si="7"/>
        <v>1.07</v>
      </c>
      <c r="F104" s="68" t="s">
        <v>9</v>
      </c>
      <c r="G104" s="69"/>
      <c r="H104" s="70"/>
      <c r="I104" s="71">
        <v>1.07</v>
      </c>
    </row>
    <row r="105" spans="1:9" ht="12" customHeight="1" x14ac:dyDescent="0.25">
      <c r="A105" s="43"/>
      <c r="B105" s="44"/>
      <c r="C105" s="45"/>
      <c r="D105" s="46">
        <f t="shared" si="5"/>
        <v>1.07</v>
      </c>
      <c r="E105" s="47">
        <f t="shared" si="7"/>
        <v>1.19</v>
      </c>
      <c r="F105" s="48" t="s">
        <v>9</v>
      </c>
      <c r="G105" s="49"/>
      <c r="H105" s="50"/>
      <c r="I105" s="51">
        <v>0.12</v>
      </c>
    </row>
    <row r="106" spans="1:9" ht="12" customHeight="1" x14ac:dyDescent="0.25">
      <c r="A106" s="52" t="s">
        <v>238</v>
      </c>
      <c r="B106" s="53">
        <v>8021</v>
      </c>
      <c r="C106" s="54" t="s">
        <v>147</v>
      </c>
      <c r="D106" s="55">
        <v>0</v>
      </c>
      <c r="E106" s="56">
        <f t="shared" si="7"/>
        <v>0.82</v>
      </c>
      <c r="F106" s="57" t="s">
        <v>9</v>
      </c>
      <c r="G106" s="58"/>
      <c r="H106" s="59"/>
      <c r="I106" s="60">
        <v>0.82</v>
      </c>
    </row>
    <row r="107" spans="1:9" ht="12" customHeight="1" x14ac:dyDescent="0.25">
      <c r="A107" s="52" t="s">
        <v>238</v>
      </c>
      <c r="B107" s="53">
        <v>8022</v>
      </c>
      <c r="C107" s="54" t="s">
        <v>148</v>
      </c>
      <c r="D107" s="55">
        <v>0</v>
      </c>
      <c r="E107" s="56">
        <f t="shared" si="7"/>
        <v>0.42</v>
      </c>
      <c r="F107" s="57" t="s">
        <v>4</v>
      </c>
      <c r="G107" s="58"/>
      <c r="H107" s="59"/>
      <c r="I107" s="60">
        <v>0.42</v>
      </c>
    </row>
    <row r="108" spans="1:9" ht="12" customHeight="1" x14ac:dyDescent="0.25">
      <c r="A108" s="63" t="s">
        <v>99</v>
      </c>
      <c r="B108" s="64">
        <v>8023</v>
      </c>
      <c r="C108" s="65" t="s">
        <v>149</v>
      </c>
      <c r="D108" s="66">
        <v>0</v>
      </c>
      <c r="E108" s="67">
        <v>0.23</v>
      </c>
      <c r="F108" s="68" t="s">
        <v>9</v>
      </c>
      <c r="G108" s="69"/>
      <c r="H108" s="70"/>
      <c r="I108" s="60">
        <v>0.23</v>
      </c>
    </row>
    <row r="109" spans="1:9" ht="12" customHeight="1" x14ac:dyDescent="0.25">
      <c r="A109" s="63" t="s">
        <v>238</v>
      </c>
      <c r="B109" s="64"/>
      <c r="C109" s="65"/>
      <c r="D109" s="66">
        <v>0.23</v>
      </c>
      <c r="E109" s="67">
        <v>1.04</v>
      </c>
      <c r="F109" s="68"/>
      <c r="G109" s="69"/>
      <c r="H109" s="70"/>
      <c r="I109" s="60">
        <v>0.81</v>
      </c>
    </row>
    <row r="110" spans="1:9" ht="12" customHeight="1" x14ac:dyDescent="0.25">
      <c r="A110" s="63" t="s">
        <v>238</v>
      </c>
      <c r="B110" s="64"/>
      <c r="C110" s="65"/>
      <c r="D110" s="66">
        <v>1.04</v>
      </c>
      <c r="E110" s="67">
        <v>1.84</v>
      </c>
      <c r="F110" s="68" t="s">
        <v>9</v>
      </c>
      <c r="G110" s="69"/>
      <c r="H110" s="70"/>
      <c r="I110" s="60">
        <v>0.24</v>
      </c>
    </row>
    <row r="111" spans="1:9" ht="12" customHeight="1" x14ac:dyDescent="0.25">
      <c r="A111" s="43" t="s">
        <v>238</v>
      </c>
      <c r="B111" s="44"/>
      <c r="C111" s="45"/>
      <c r="D111" s="46"/>
      <c r="E111" s="47"/>
      <c r="F111" s="48"/>
      <c r="G111" s="49"/>
      <c r="H111" s="50"/>
      <c r="I111" s="60">
        <v>0.73</v>
      </c>
    </row>
    <row r="112" spans="1:9" ht="12" customHeight="1" x14ac:dyDescent="0.25">
      <c r="A112" s="86" t="s">
        <v>99</v>
      </c>
      <c r="B112" s="87">
        <v>8024</v>
      </c>
      <c r="C112" s="88" t="s">
        <v>150</v>
      </c>
      <c r="D112" s="89">
        <v>0</v>
      </c>
      <c r="E112" s="90">
        <f>D112+I112</f>
        <v>0.71</v>
      </c>
      <c r="F112" s="91" t="s">
        <v>9</v>
      </c>
      <c r="G112" s="92"/>
      <c r="H112" s="93"/>
      <c r="I112" s="60">
        <v>0.71</v>
      </c>
    </row>
    <row r="113" spans="1:9" ht="12" customHeight="1" x14ac:dyDescent="0.25">
      <c r="A113" s="39"/>
      <c r="B113" s="40"/>
      <c r="C113" s="32"/>
      <c r="D113" s="33">
        <f t="shared" si="5"/>
        <v>0.71</v>
      </c>
      <c r="E113" s="34">
        <f>D113+I113</f>
        <v>1.17</v>
      </c>
      <c r="F113" s="35" t="s">
        <v>9</v>
      </c>
      <c r="G113" s="36"/>
      <c r="H113" s="37"/>
      <c r="I113" s="42">
        <v>0.46</v>
      </c>
    </row>
    <row r="114" spans="1:9" ht="12" customHeight="1" x14ac:dyDescent="0.25">
      <c r="A114" s="39"/>
      <c r="B114" s="40"/>
      <c r="C114" s="32"/>
      <c r="D114" s="33">
        <f t="shared" si="5"/>
        <v>1.17</v>
      </c>
      <c r="E114" s="34">
        <f>D114+I114</f>
        <v>1.64</v>
      </c>
      <c r="F114" s="35" t="s">
        <v>9</v>
      </c>
      <c r="G114" s="36"/>
      <c r="H114" s="37"/>
      <c r="I114" s="42">
        <v>0.47</v>
      </c>
    </row>
    <row r="115" spans="1:9" ht="12" customHeight="1" x14ac:dyDescent="0.25">
      <c r="A115" s="39"/>
      <c r="B115" s="40"/>
      <c r="C115" s="32"/>
      <c r="D115" s="33">
        <f t="shared" si="5"/>
        <v>1.64</v>
      </c>
      <c r="E115" s="34">
        <f>D115+I115</f>
        <v>2.0299999999999998</v>
      </c>
      <c r="F115" s="35" t="s">
        <v>9</v>
      </c>
      <c r="G115" s="36"/>
      <c r="H115" s="37"/>
      <c r="I115" s="42">
        <v>0.39</v>
      </c>
    </row>
    <row r="116" spans="1:9" ht="12" customHeight="1" x14ac:dyDescent="0.25">
      <c r="A116" s="43"/>
      <c r="B116" s="44"/>
      <c r="C116" s="45"/>
      <c r="D116" s="46">
        <f t="shared" si="5"/>
        <v>2.0299999999999998</v>
      </c>
      <c r="E116" s="47">
        <f>D116+I116</f>
        <v>2.13</v>
      </c>
      <c r="F116" s="48" t="s">
        <v>9</v>
      </c>
      <c r="G116" s="49"/>
      <c r="H116" s="50"/>
      <c r="I116" s="51">
        <v>0.1</v>
      </c>
    </row>
    <row r="117" spans="1:9" ht="12" customHeight="1" x14ac:dyDescent="0.25">
      <c r="A117" s="63"/>
      <c r="B117" s="108">
        <v>8025</v>
      </c>
      <c r="C117" s="109" t="s">
        <v>13</v>
      </c>
      <c r="D117" s="66"/>
      <c r="E117" s="67"/>
      <c r="F117" s="68"/>
      <c r="G117" s="69"/>
      <c r="H117" s="70"/>
      <c r="I117" s="71"/>
    </row>
    <row r="118" spans="1:9" ht="12" customHeight="1" x14ac:dyDescent="0.25">
      <c r="A118" s="63" t="s">
        <v>238</v>
      </c>
      <c r="B118" s="64" t="s">
        <v>234</v>
      </c>
      <c r="C118" s="65" t="s">
        <v>151</v>
      </c>
      <c r="D118" s="66">
        <v>0</v>
      </c>
      <c r="E118" s="67">
        <f t="shared" ref="E118:E129" si="8">D118+I118</f>
        <v>0.1</v>
      </c>
      <c r="F118" s="68" t="s">
        <v>9</v>
      </c>
      <c r="G118" s="69"/>
      <c r="H118" s="70"/>
      <c r="I118" s="71">
        <v>0.1</v>
      </c>
    </row>
    <row r="119" spans="1:9" ht="12" customHeight="1" x14ac:dyDescent="0.25">
      <c r="A119" s="63" t="s">
        <v>238</v>
      </c>
      <c r="B119" s="64" t="s">
        <v>235</v>
      </c>
      <c r="C119" s="65" t="s">
        <v>152</v>
      </c>
      <c r="D119" s="66">
        <v>0</v>
      </c>
      <c r="E119" s="67">
        <f t="shared" si="8"/>
        <v>0.27</v>
      </c>
      <c r="F119" s="68" t="s">
        <v>9</v>
      </c>
      <c r="G119" s="69"/>
      <c r="H119" s="70"/>
      <c r="I119" s="71">
        <v>0.27</v>
      </c>
    </row>
    <row r="120" spans="1:9" ht="12" customHeight="1" x14ac:dyDescent="0.25">
      <c r="A120" s="63" t="s">
        <v>99</v>
      </c>
      <c r="B120" s="64" t="s">
        <v>236</v>
      </c>
      <c r="C120" s="65" t="s">
        <v>153</v>
      </c>
      <c r="D120" s="66">
        <v>0</v>
      </c>
      <c r="E120" s="67">
        <f t="shared" si="8"/>
        <v>0.43</v>
      </c>
      <c r="F120" s="68" t="s">
        <v>9</v>
      </c>
      <c r="G120" s="69"/>
      <c r="H120" s="70"/>
      <c r="I120" s="71">
        <v>0.43</v>
      </c>
    </row>
    <row r="121" spans="1:9" ht="12" customHeight="1" x14ac:dyDescent="0.25">
      <c r="A121" s="43" t="s">
        <v>238</v>
      </c>
      <c r="B121" s="44" t="s">
        <v>237</v>
      </c>
      <c r="C121" s="45" t="s">
        <v>154</v>
      </c>
      <c r="D121" s="46">
        <v>0</v>
      </c>
      <c r="E121" s="47">
        <f t="shared" si="8"/>
        <v>0.42</v>
      </c>
      <c r="F121" s="48" t="s">
        <v>9</v>
      </c>
      <c r="G121" s="49"/>
      <c r="H121" s="50"/>
      <c r="I121" s="51">
        <v>0.42</v>
      </c>
    </row>
    <row r="122" spans="1:9" ht="12" customHeight="1" x14ac:dyDescent="0.25">
      <c r="A122" s="63" t="s">
        <v>238</v>
      </c>
      <c r="B122" s="64">
        <v>8026</v>
      </c>
      <c r="C122" s="65" t="s">
        <v>156</v>
      </c>
      <c r="D122" s="66">
        <v>0</v>
      </c>
      <c r="E122" s="67">
        <f t="shared" si="8"/>
        <v>0.36</v>
      </c>
      <c r="F122" s="68" t="s">
        <v>9</v>
      </c>
      <c r="G122" s="69"/>
      <c r="H122" s="70"/>
      <c r="I122" s="71">
        <v>0.36</v>
      </c>
    </row>
    <row r="123" spans="1:9" ht="12" customHeight="1" x14ac:dyDescent="0.25">
      <c r="A123" s="63"/>
      <c r="B123" s="64"/>
      <c r="C123" s="65"/>
      <c r="D123" s="66">
        <f t="shared" si="5"/>
        <v>0.36</v>
      </c>
      <c r="E123" s="67">
        <f t="shared" si="8"/>
        <v>0.62</v>
      </c>
      <c r="F123" s="68" t="s">
        <v>9</v>
      </c>
      <c r="G123" s="69"/>
      <c r="H123" s="70"/>
      <c r="I123" s="71">
        <v>0.26</v>
      </c>
    </row>
    <row r="124" spans="1:9" ht="12" customHeight="1" x14ac:dyDescent="0.25">
      <c r="A124" s="43"/>
      <c r="B124" s="44"/>
      <c r="C124" s="45"/>
      <c r="D124" s="46">
        <f t="shared" si="5"/>
        <v>0.62</v>
      </c>
      <c r="E124" s="47">
        <f t="shared" si="8"/>
        <v>1.56</v>
      </c>
      <c r="F124" s="48" t="s">
        <v>9</v>
      </c>
      <c r="G124" s="49"/>
      <c r="H124" s="50"/>
      <c r="I124" s="51">
        <v>0.94</v>
      </c>
    </row>
    <row r="125" spans="1:9" ht="12" customHeight="1" x14ac:dyDescent="0.25">
      <c r="A125" s="52"/>
      <c r="B125" s="117" t="s">
        <v>196</v>
      </c>
      <c r="C125" s="195" t="s">
        <v>195</v>
      </c>
      <c r="D125" s="55">
        <v>0</v>
      </c>
      <c r="E125" s="56">
        <f t="shared" si="8"/>
        <v>0.41</v>
      </c>
      <c r="F125" s="57" t="s">
        <v>9</v>
      </c>
      <c r="G125" s="58"/>
      <c r="H125" s="59"/>
      <c r="I125" s="60">
        <v>0.41</v>
      </c>
    </row>
    <row r="126" spans="1:9" ht="12" customHeight="1" x14ac:dyDescent="0.25">
      <c r="A126" s="86" t="s">
        <v>238</v>
      </c>
      <c r="B126" s="87">
        <v>8027</v>
      </c>
      <c r="C126" s="88" t="s">
        <v>157</v>
      </c>
      <c r="D126" s="89">
        <v>0</v>
      </c>
      <c r="E126" s="90">
        <f t="shared" si="8"/>
        <v>0.9</v>
      </c>
      <c r="F126" s="91" t="s">
        <v>102</v>
      </c>
      <c r="G126" s="92"/>
      <c r="H126" s="93"/>
      <c r="I126" s="94">
        <v>0.9</v>
      </c>
    </row>
    <row r="127" spans="1:9" ht="12" customHeight="1" x14ac:dyDescent="0.25">
      <c r="A127" s="63"/>
      <c r="B127" s="64"/>
      <c r="C127" s="65"/>
      <c r="D127" s="66">
        <f t="shared" si="5"/>
        <v>0.9</v>
      </c>
      <c r="E127" s="67">
        <f t="shared" si="8"/>
        <v>0.99</v>
      </c>
      <c r="F127" s="68" t="s">
        <v>102</v>
      </c>
      <c r="G127" s="69"/>
      <c r="H127" s="70"/>
      <c r="I127" s="71">
        <v>0.09</v>
      </c>
    </row>
    <row r="128" spans="1:9" ht="12" customHeight="1" x14ac:dyDescent="0.25">
      <c r="A128" s="72"/>
      <c r="B128" s="73"/>
      <c r="C128" s="74"/>
      <c r="D128" s="75">
        <f t="shared" si="5"/>
        <v>0.99</v>
      </c>
      <c r="E128" s="76">
        <f t="shared" si="8"/>
        <v>3.87</v>
      </c>
      <c r="F128" s="77" t="s">
        <v>102</v>
      </c>
      <c r="G128" s="78"/>
      <c r="H128" s="79"/>
      <c r="I128" s="80">
        <v>2.88</v>
      </c>
    </row>
    <row r="129" spans="1:9" ht="12" customHeight="1" x14ac:dyDescent="0.25">
      <c r="A129" s="43"/>
      <c r="B129" s="44"/>
      <c r="C129" s="45"/>
      <c r="D129" s="46">
        <f t="shared" si="5"/>
        <v>3.87</v>
      </c>
      <c r="E129" s="47">
        <f t="shared" si="8"/>
        <v>4.8100000000000005</v>
      </c>
      <c r="F129" s="48" t="s">
        <v>102</v>
      </c>
      <c r="G129" s="49"/>
      <c r="H129" s="50"/>
      <c r="I129" s="60">
        <v>0.94</v>
      </c>
    </row>
    <row r="130" spans="1:9" ht="12" customHeight="1" x14ac:dyDescent="0.25">
      <c r="A130" s="86" t="s">
        <v>99</v>
      </c>
      <c r="B130" s="87">
        <v>8028</v>
      </c>
      <c r="C130" s="88" t="s">
        <v>155</v>
      </c>
      <c r="D130" s="89">
        <v>0</v>
      </c>
      <c r="E130" s="90">
        <f>D130+I130+I131</f>
        <v>5.4700000000000006</v>
      </c>
      <c r="F130" s="91" t="s">
        <v>9</v>
      </c>
      <c r="G130" s="92"/>
      <c r="H130" s="93"/>
      <c r="I130" s="60">
        <v>3.97</v>
      </c>
    </row>
    <row r="131" spans="1:9" ht="12" customHeight="1" x14ac:dyDescent="0.25">
      <c r="A131" s="43"/>
      <c r="B131" s="44"/>
      <c r="C131" s="45"/>
      <c r="D131" s="46"/>
      <c r="E131" s="47"/>
      <c r="F131" s="48"/>
      <c r="G131" s="49"/>
      <c r="H131" s="50"/>
      <c r="I131" s="60">
        <v>1.5</v>
      </c>
    </row>
    <row r="132" spans="1:9" ht="12" customHeight="1" x14ac:dyDescent="0.25">
      <c r="A132" s="39" t="s">
        <v>238</v>
      </c>
      <c r="B132" s="40">
        <v>8029</v>
      </c>
      <c r="C132" s="32" t="s">
        <v>166</v>
      </c>
      <c r="D132" s="33">
        <v>0</v>
      </c>
      <c r="E132" s="34">
        <f t="shared" ref="E132:E153" si="9">D132+I132</f>
        <v>0.93</v>
      </c>
      <c r="F132" s="35" t="s">
        <v>9</v>
      </c>
      <c r="G132" s="36"/>
      <c r="H132" s="37"/>
      <c r="I132" s="60">
        <v>0.93</v>
      </c>
    </row>
    <row r="133" spans="1:9" ht="12" customHeight="1" x14ac:dyDescent="0.25">
      <c r="A133" s="63"/>
      <c r="B133" s="64"/>
      <c r="C133" s="65"/>
      <c r="D133" s="66">
        <f t="shared" si="5"/>
        <v>0.93</v>
      </c>
      <c r="E133" s="67">
        <f t="shared" si="9"/>
        <v>1.5</v>
      </c>
      <c r="F133" s="68" t="s">
        <v>9</v>
      </c>
      <c r="G133" s="69"/>
      <c r="H133" s="70"/>
      <c r="I133" s="42">
        <v>0.56999999999999995</v>
      </c>
    </row>
    <row r="134" spans="1:9" ht="12" customHeight="1" x14ac:dyDescent="0.25">
      <c r="A134" s="39"/>
      <c r="B134" s="40"/>
      <c r="C134" s="32"/>
      <c r="D134" s="33">
        <f t="shared" si="5"/>
        <v>1.5</v>
      </c>
      <c r="E134" s="34">
        <f t="shared" si="9"/>
        <v>2.4300000000000002</v>
      </c>
      <c r="F134" s="35" t="s">
        <v>102</v>
      </c>
      <c r="G134" s="36"/>
      <c r="H134" s="37"/>
      <c r="I134" s="97">
        <v>0.93</v>
      </c>
    </row>
    <row r="135" spans="1:9" ht="12" customHeight="1" x14ac:dyDescent="0.25">
      <c r="A135" s="39"/>
      <c r="B135" s="40"/>
      <c r="C135" s="32"/>
      <c r="D135" s="33">
        <f t="shared" si="5"/>
        <v>2.4300000000000002</v>
      </c>
      <c r="E135" s="34">
        <f t="shared" si="9"/>
        <v>3.17</v>
      </c>
      <c r="F135" s="35" t="s">
        <v>102</v>
      </c>
      <c r="G135" s="36"/>
      <c r="H135" s="37"/>
      <c r="I135" s="60">
        <v>0.74</v>
      </c>
    </row>
    <row r="136" spans="1:9" ht="12" customHeight="1" x14ac:dyDescent="0.25">
      <c r="A136" s="43"/>
      <c r="B136" s="44"/>
      <c r="C136" s="45"/>
      <c r="D136" s="46">
        <f t="shared" si="5"/>
        <v>3.17</v>
      </c>
      <c r="E136" s="47">
        <f t="shared" si="9"/>
        <v>3.52</v>
      </c>
      <c r="F136" s="48" t="s">
        <v>102</v>
      </c>
      <c r="G136" s="49"/>
      <c r="H136" s="50"/>
      <c r="I136" s="60">
        <v>0.35</v>
      </c>
    </row>
    <row r="137" spans="1:9" ht="12" customHeight="1" x14ac:dyDescent="0.25">
      <c r="A137" s="52" t="s">
        <v>238</v>
      </c>
      <c r="B137" s="117" t="s">
        <v>158</v>
      </c>
      <c r="C137" s="195" t="s">
        <v>159</v>
      </c>
      <c r="D137" s="55">
        <v>0</v>
      </c>
      <c r="E137" s="56">
        <f t="shared" si="9"/>
        <v>0.28000000000000003</v>
      </c>
      <c r="F137" s="57" t="s">
        <v>102</v>
      </c>
      <c r="G137" s="58"/>
      <c r="H137" s="59"/>
      <c r="I137" s="60">
        <v>0.28000000000000003</v>
      </c>
    </row>
    <row r="138" spans="1:9" ht="12" customHeight="1" x14ac:dyDescent="0.25">
      <c r="A138" s="39" t="s">
        <v>238</v>
      </c>
      <c r="B138" s="40">
        <v>8030</v>
      </c>
      <c r="C138" s="32" t="s">
        <v>161</v>
      </c>
      <c r="D138" s="33">
        <v>0</v>
      </c>
      <c r="E138" s="34">
        <f t="shared" si="9"/>
        <v>0.47</v>
      </c>
      <c r="F138" s="35" t="s">
        <v>9</v>
      </c>
      <c r="G138" s="36"/>
      <c r="H138" s="37"/>
      <c r="I138" s="60">
        <v>0.47</v>
      </c>
    </row>
    <row r="139" spans="1:9" ht="12" customHeight="1" x14ac:dyDescent="0.25">
      <c r="A139" s="43"/>
      <c r="B139" s="44"/>
      <c r="C139" s="45"/>
      <c r="D139" s="46">
        <f t="shared" si="5"/>
        <v>0.47</v>
      </c>
      <c r="E139" s="47">
        <f t="shared" si="9"/>
        <v>0.81</v>
      </c>
      <c r="F139" s="48" t="s">
        <v>9</v>
      </c>
      <c r="G139" s="49"/>
      <c r="H139" s="50"/>
      <c r="I139" s="60">
        <v>0.34</v>
      </c>
    </row>
    <row r="140" spans="1:9" ht="12" customHeight="1" x14ac:dyDescent="0.25">
      <c r="A140" s="86" t="s">
        <v>238</v>
      </c>
      <c r="B140" s="87">
        <v>8031</v>
      </c>
      <c r="C140" s="88" t="s">
        <v>160</v>
      </c>
      <c r="D140" s="89">
        <v>0</v>
      </c>
      <c r="E140" s="90">
        <f t="shared" si="9"/>
        <v>0.21</v>
      </c>
      <c r="F140" s="91" t="s">
        <v>4</v>
      </c>
      <c r="G140" s="92"/>
      <c r="H140" s="93"/>
      <c r="I140" s="60">
        <v>0.21</v>
      </c>
    </row>
    <row r="141" spans="1:9" ht="12" customHeight="1" x14ac:dyDescent="0.25">
      <c r="A141" s="63"/>
      <c r="B141" s="64"/>
      <c r="C141" s="65"/>
      <c r="D141" s="66">
        <f t="shared" si="5"/>
        <v>0.21</v>
      </c>
      <c r="E141" s="67">
        <f t="shared" si="9"/>
        <v>0.88</v>
      </c>
      <c r="F141" s="68" t="s">
        <v>4</v>
      </c>
      <c r="G141" s="69"/>
      <c r="H141" s="70"/>
      <c r="I141" s="60">
        <v>0.67</v>
      </c>
    </row>
    <row r="142" spans="1:9" ht="12" customHeight="1" x14ac:dyDescent="0.25">
      <c r="A142" s="63"/>
      <c r="B142" s="64"/>
      <c r="C142" s="65"/>
      <c r="D142" s="66">
        <f t="shared" ref="D142:D165" si="10">E141</f>
        <v>0.88</v>
      </c>
      <c r="E142" s="67">
        <f t="shared" si="9"/>
        <v>1.21</v>
      </c>
      <c r="F142" s="68" t="s">
        <v>4</v>
      </c>
      <c r="G142" s="69"/>
      <c r="H142" s="70"/>
      <c r="I142" s="60">
        <v>0.33</v>
      </c>
    </row>
    <row r="143" spans="1:9" ht="12" customHeight="1" x14ac:dyDescent="0.25">
      <c r="A143" s="72"/>
      <c r="B143" s="73"/>
      <c r="C143" s="74"/>
      <c r="D143" s="75">
        <f t="shared" si="10"/>
        <v>1.21</v>
      </c>
      <c r="E143" s="76">
        <f t="shared" si="9"/>
        <v>1.72</v>
      </c>
      <c r="F143" s="77" t="s">
        <v>4</v>
      </c>
      <c r="G143" s="78"/>
      <c r="H143" s="79"/>
      <c r="I143" s="60">
        <v>0.51</v>
      </c>
    </row>
    <row r="144" spans="1:9" ht="12" customHeight="1" x14ac:dyDescent="0.25">
      <c r="A144" s="43"/>
      <c r="B144" s="44"/>
      <c r="C144" s="45"/>
      <c r="D144" s="46">
        <f t="shared" si="10"/>
        <v>1.72</v>
      </c>
      <c r="E144" s="47">
        <f t="shared" si="9"/>
        <v>2.08</v>
      </c>
      <c r="F144" s="48" t="s">
        <v>9</v>
      </c>
      <c r="G144" s="49"/>
      <c r="H144" s="50"/>
      <c r="I144" s="60">
        <v>0.36</v>
      </c>
    </row>
    <row r="145" spans="1:9" ht="30" customHeight="1" x14ac:dyDescent="0.25">
      <c r="A145" s="86" t="s">
        <v>238</v>
      </c>
      <c r="B145" s="87">
        <v>8032</v>
      </c>
      <c r="C145" s="88" t="s">
        <v>162</v>
      </c>
      <c r="D145" s="89">
        <v>0</v>
      </c>
      <c r="E145" s="90">
        <f t="shared" si="9"/>
        <v>1.91</v>
      </c>
      <c r="F145" s="91" t="s">
        <v>9</v>
      </c>
      <c r="G145" s="92"/>
      <c r="H145" s="93"/>
      <c r="I145" s="60">
        <v>1.91</v>
      </c>
    </row>
    <row r="146" spans="1:9" ht="12" customHeight="1" x14ac:dyDescent="0.25">
      <c r="A146" s="39"/>
      <c r="B146" s="40"/>
      <c r="C146" s="32"/>
      <c r="D146" s="33">
        <f t="shared" si="10"/>
        <v>1.91</v>
      </c>
      <c r="E146" s="34">
        <f t="shared" si="9"/>
        <v>2.95</v>
      </c>
      <c r="F146" s="35" t="s">
        <v>9</v>
      </c>
      <c r="G146" s="36"/>
      <c r="H146" s="37"/>
      <c r="I146" s="60">
        <v>1.04</v>
      </c>
    </row>
    <row r="147" spans="1:9" ht="12" customHeight="1" x14ac:dyDescent="0.25">
      <c r="A147" s="39"/>
      <c r="B147" s="40"/>
      <c r="C147" s="32"/>
      <c r="D147" s="33">
        <f t="shared" si="10"/>
        <v>2.95</v>
      </c>
      <c r="E147" s="34">
        <f t="shared" si="9"/>
        <v>3.2300000000000004</v>
      </c>
      <c r="F147" s="35" t="s">
        <v>9</v>
      </c>
      <c r="G147" s="36"/>
      <c r="H147" s="37"/>
      <c r="I147" s="60">
        <v>0.28000000000000003</v>
      </c>
    </row>
    <row r="148" spans="1:9" ht="12" customHeight="1" x14ac:dyDescent="0.25">
      <c r="A148" s="39"/>
      <c r="B148" s="40"/>
      <c r="C148" s="32"/>
      <c r="D148" s="33">
        <f t="shared" si="10"/>
        <v>3.2300000000000004</v>
      </c>
      <c r="E148" s="34">
        <f t="shared" si="9"/>
        <v>3.5000000000000004</v>
      </c>
      <c r="F148" s="35" t="s">
        <v>75</v>
      </c>
      <c r="G148" s="36"/>
      <c r="H148" s="37"/>
      <c r="I148" s="60">
        <v>0.27</v>
      </c>
    </row>
    <row r="149" spans="1:9" ht="12" customHeight="1" x14ac:dyDescent="0.25">
      <c r="A149" s="100" t="s">
        <v>238</v>
      </c>
      <c r="B149" s="101"/>
      <c r="C149" s="110" t="s">
        <v>163</v>
      </c>
      <c r="D149" s="103">
        <v>0</v>
      </c>
      <c r="E149" s="104">
        <f t="shared" si="9"/>
        <v>0.51</v>
      </c>
      <c r="F149" s="105" t="s">
        <v>9</v>
      </c>
      <c r="G149" s="106"/>
      <c r="H149" s="107"/>
      <c r="I149" s="60">
        <v>0.51</v>
      </c>
    </row>
    <row r="150" spans="1:9" ht="12" customHeight="1" x14ac:dyDescent="0.25">
      <c r="A150" s="86" t="s">
        <v>238</v>
      </c>
      <c r="B150" s="87">
        <v>8033</v>
      </c>
      <c r="C150" s="88" t="s">
        <v>11</v>
      </c>
      <c r="D150" s="89">
        <v>0</v>
      </c>
      <c r="E150" s="90">
        <f t="shared" si="9"/>
        <v>0.26</v>
      </c>
      <c r="F150" s="91" t="s">
        <v>9</v>
      </c>
      <c r="G150" s="92"/>
      <c r="H150" s="93"/>
      <c r="I150" s="60">
        <v>0.26</v>
      </c>
    </row>
    <row r="151" spans="1:9" ht="12" customHeight="1" x14ac:dyDescent="0.25">
      <c r="A151" s="39"/>
      <c r="B151" s="40"/>
      <c r="C151" s="32"/>
      <c r="D151" s="33">
        <f t="shared" si="10"/>
        <v>0.26</v>
      </c>
      <c r="E151" s="34">
        <f t="shared" si="9"/>
        <v>0.71</v>
      </c>
      <c r="F151" s="35" t="s">
        <v>9</v>
      </c>
      <c r="G151" s="36"/>
      <c r="H151" s="37"/>
      <c r="I151" s="60">
        <v>0.45</v>
      </c>
    </row>
    <row r="152" spans="1:9" ht="12" customHeight="1" x14ac:dyDescent="0.25">
      <c r="A152" s="43"/>
      <c r="B152" s="44"/>
      <c r="C152" s="45"/>
      <c r="D152" s="46">
        <f t="shared" si="10"/>
        <v>0.71</v>
      </c>
      <c r="E152" s="47">
        <f t="shared" si="9"/>
        <v>0.82</v>
      </c>
      <c r="F152" s="48" t="s">
        <v>9</v>
      </c>
      <c r="G152" s="49"/>
      <c r="H152" s="50"/>
      <c r="I152" s="60">
        <v>0.11</v>
      </c>
    </row>
    <row r="153" spans="1:9" ht="12" customHeight="1" x14ac:dyDescent="0.25">
      <c r="A153" s="86" t="s">
        <v>6</v>
      </c>
      <c r="B153" s="111">
        <v>8034</v>
      </c>
      <c r="C153" s="88" t="s">
        <v>190</v>
      </c>
      <c r="D153" s="89">
        <v>0</v>
      </c>
      <c r="E153" s="90">
        <f t="shared" si="9"/>
        <v>0.19</v>
      </c>
      <c r="F153" s="91" t="s">
        <v>4</v>
      </c>
      <c r="G153" s="92"/>
      <c r="H153" s="93"/>
      <c r="I153" s="60">
        <v>0.19</v>
      </c>
    </row>
    <row r="154" spans="1:9" ht="12" customHeight="1" x14ac:dyDescent="0.25">
      <c r="A154" s="39" t="s">
        <v>99</v>
      </c>
      <c r="B154" s="112"/>
      <c r="C154" s="32"/>
      <c r="D154" s="33"/>
      <c r="E154" s="34"/>
      <c r="F154" s="35"/>
      <c r="G154" s="36"/>
      <c r="H154" s="37"/>
      <c r="I154" s="60">
        <v>0.4</v>
      </c>
    </row>
    <row r="155" spans="1:9" ht="12" customHeight="1" x14ac:dyDescent="0.25">
      <c r="A155" s="63" t="s">
        <v>238</v>
      </c>
      <c r="B155" s="113"/>
      <c r="C155" s="65"/>
      <c r="D155" s="66">
        <f>E153</f>
        <v>0.19</v>
      </c>
      <c r="E155" s="67">
        <f t="shared" ref="E155:E167" si="11">D155+I155</f>
        <v>0.62</v>
      </c>
      <c r="F155" s="68" t="s">
        <v>9</v>
      </c>
      <c r="G155" s="69"/>
      <c r="H155" s="70"/>
      <c r="I155" s="60">
        <v>0.43</v>
      </c>
    </row>
    <row r="156" spans="1:9" ht="12" customHeight="1" x14ac:dyDescent="0.25">
      <c r="A156" s="43" t="s">
        <v>238</v>
      </c>
      <c r="B156" s="114"/>
      <c r="C156" s="45"/>
      <c r="D156" s="46">
        <f t="shared" si="10"/>
        <v>0.62</v>
      </c>
      <c r="E156" s="47">
        <f t="shared" si="11"/>
        <v>0.94</v>
      </c>
      <c r="F156" s="48" t="s">
        <v>9</v>
      </c>
      <c r="G156" s="49"/>
      <c r="H156" s="50"/>
      <c r="I156" s="60">
        <v>0.32</v>
      </c>
    </row>
    <row r="157" spans="1:9" ht="12" customHeight="1" x14ac:dyDescent="0.25">
      <c r="A157" s="39" t="s">
        <v>238</v>
      </c>
      <c r="B157" s="112">
        <v>8035</v>
      </c>
      <c r="C157" s="32" t="s">
        <v>164</v>
      </c>
      <c r="D157" s="33">
        <v>0</v>
      </c>
      <c r="E157" s="34">
        <f t="shared" si="11"/>
        <v>0.24</v>
      </c>
      <c r="F157" s="35" t="s">
        <v>9</v>
      </c>
      <c r="G157" s="36"/>
      <c r="H157" s="37"/>
      <c r="I157" s="60">
        <v>0.24</v>
      </c>
    </row>
    <row r="158" spans="1:9" ht="12" customHeight="1" x14ac:dyDescent="0.25">
      <c r="A158" s="100"/>
      <c r="B158" s="115"/>
      <c r="C158" s="102"/>
      <c r="D158" s="103">
        <f t="shared" si="10"/>
        <v>0.24</v>
      </c>
      <c r="E158" s="104">
        <f t="shared" si="11"/>
        <v>0.64999999999999991</v>
      </c>
      <c r="F158" s="105" t="s">
        <v>9</v>
      </c>
      <c r="G158" s="106"/>
      <c r="H158" s="107"/>
      <c r="I158" s="60">
        <v>0.41</v>
      </c>
    </row>
    <row r="159" spans="1:9" ht="12" customHeight="1" x14ac:dyDescent="0.25">
      <c r="A159" s="86" t="s">
        <v>238</v>
      </c>
      <c r="B159" s="111">
        <v>8036</v>
      </c>
      <c r="C159" s="88" t="s">
        <v>192</v>
      </c>
      <c r="D159" s="89">
        <v>0</v>
      </c>
      <c r="E159" s="90">
        <f t="shared" si="11"/>
        <v>0.21</v>
      </c>
      <c r="F159" s="91" t="s">
        <v>9</v>
      </c>
      <c r="G159" s="92"/>
      <c r="H159" s="93"/>
      <c r="I159" s="60">
        <v>0.21</v>
      </c>
    </row>
    <row r="160" spans="1:9" ht="12" customHeight="1" x14ac:dyDescent="0.25">
      <c r="A160" s="43"/>
      <c r="B160" s="116"/>
      <c r="C160" s="45"/>
      <c r="D160" s="46">
        <f t="shared" si="10"/>
        <v>0.21</v>
      </c>
      <c r="E160" s="47">
        <f t="shared" si="11"/>
        <v>0.44</v>
      </c>
      <c r="F160" s="48"/>
      <c r="G160" s="49"/>
      <c r="H160" s="50"/>
      <c r="I160" s="60">
        <v>0.23</v>
      </c>
    </row>
    <row r="161" spans="1:9" ht="12" customHeight="1" x14ac:dyDescent="0.25">
      <c r="A161" s="52" t="s">
        <v>238</v>
      </c>
      <c r="B161" s="117">
        <v>8037</v>
      </c>
      <c r="C161" s="54" t="s">
        <v>193</v>
      </c>
      <c r="D161" s="55">
        <v>0</v>
      </c>
      <c r="E161" s="56">
        <f t="shared" si="11"/>
        <v>0.54</v>
      </c>
      <c r="F161" s="57" t="s">
        <v>9</v>
      </c>
      <c r="G161" s="58"/>
      <c r="H161" s="59"/>
      <c r="I161" s="60">
        <v>0.54</v>
      </c>
    </row>
    <row r="162" spans="1:9" ht="12" customHeight="1" x14ac:dyDescent="0.25">
      <c r="A162" s="86" t="s">
        <v>238</v>
      </c>
      <c r="B162" s="111">
        <v>8038</v>
      </c>
      <c r="C162" s="88" t="s">
        <v>165</v>
      </c>
      <c r="D162" s="89">
        <v>0</v>
      </c>
      <c r="E162" s="90">
        <f t="shared" si="11"/>
        <v>0.36</v>
      </c>
      <c r="F162" s="91" t="s">
        <v>9</v>
      </c>
      <c r="G162" s="92"/>
      <c r="H162" s="93"/>
      <c r="I162" s="60">
        <v>0.36</v>
      </c>
    </row>
    <row r="163" spans="1:9" ht="12" customHeight="1" x14ac:dyDescent="0.25">
      <c r="A163" s="43"/>
      <c r="B163" s="116"/>
      <c r="C163" s="45"/>
      <c r="D163" s="46">
        <f t="shared" si="10"/>
        <v>0.36</v>
      </c>
      <c r="E163" s="47">
        <f t="shared" si="11"/>
        <v>0.45999999999999996</v>
      </c>
      <c r="F163" s="48" t="s">
        <v>4</v>
      </c>
      <c r="G163" s="49"/>
      <c r="H163" s="50"/>
      <c r="I163" s="60">
        <v>0.1</v>
      </c>
    </row>
    <row r="164" spans="1:9" ht="12" customHeight="1" x14ac:dyDescent="0.25">
      <c r="A164" s="86" t="s">
        <v>238</v>
      </c>
      <c r="B164" s="111">
        <v>8039</v>
      </c>
      <c r="C164" s="88" t="s">
        <v>194</v>
      </c>
      <c r="D164" s="89">
        <v>0</v>
      </c>
      <c r="E164" s="90">
        <f t="shared" si="11"/>
        <v>0.48</v>
      </c>
      <c r="F164" s="91" t="s">
        <v>9</v>
      </c>
      <c r="G164" s="92"/>
      <c r="H164" s="93"/>
      <c r="I164" s="60">
        <v>0.48</v>
      </c>
    </row>
    <row r="165" spans="1:9" ht="12" customHeight="1" x14ac:dyDescent="0.25">
      <c r="A165" s="43"/>
      <c r="B165" s="114"/>
      <c r="C165" s="45"/>
      <c r="D165" s="46">
        <f t="shared" si="10"/>
        <v>0.48</v>
      </c>
      <c r="E165" s="47">
        <f t="shared" si="11"/>
        <v>0.95</v>
      </c>
      <c r="F165" s="48" t="s">
        <v>9</v>
      </c>
      <c r="G165" s="49"/>
      <c r="H165" s="50"/>
      <c r="I165" s="60">
        <v>0.47</v>
      </c>
    </row>
    <row r="166" spans="1:9" ht="12" customHeight="1" x14ac:dyDescent="0.25">
      <c r="A166" s="52" t="s">
        <v>99</v>
      </c>
      <c r="B166" s="117">
        <v>8040</v>
      </c>
      <c r="C166" s="54" t="s">
        <v>167</v>
      </c>
      <c r="D166" s="55">
        <v>0</v>
      </c>
      <c r="E166" s="56">
        <f t="shared" si="11"/>
        <v>0.59</v>
      </c>
      <c r="F166" s="57" t="s">
        <v>9</v>
      </c>
      <c r="G166" s="58"/>
      <c r="H166" s="59"/>
      <c r="I166" s="60">
        <v>0.59</v>
      </c>
    </row>
    <row r="167" spans="1:9" ht="12" customHeight="1" x14ac:dyDescent="0.25">
      <c r="A167" s="52"/>
      <c r="B167" s="117">
        <v>8041</v>
      </c>
      <c r="C167" s="54" t="s">
        <v>168</v>
      </c>
      <c r="D167" s="55">
        <v>0</v>
      </c>
      <c r="E167" s="56">
        <f t="shared" si="11"/>
        <v>0.49</v>
      </c>
      <c r="F167" s="57" t="s">
        <v>102</v>
      </c>
      <c r="G167" s="58"/>
      <c r="H167" s="59"/>
      <c r="I167" s="60">
        <v>0.49</v>
      </c>
    </row>
    <row r="168" spans="1:9" ht="12" customHeight="1" x14ac:dyDescent="0.25">
      <c r="A168" s="39"/>
      <c r="B168" s="118">
        <v>8042</v>
      </c>
      <c r="C168" s="62" t="s">
        <v>169</v>
      </c>
      <c r="D168" s="66"/>
      <c r="E168" s="67"/>
      <c r="F168" s="68"/>
      <c r="G168" s="69"/>
      <c r="H168" s="70"/>
      <c r="I168" s="60"/>
    </row>
    <row r="169" spans="1:9" ht="12" customHeight="1" x14ac:dyDescent="0.25">
      <c r="A169" s="39" t="s">
        <v>260</v>
      </c>
      <c r="B169" s="119"/>
      <c r="C169" s="65" t="s">
        <v>170</v>
      </c>
      <c r="D169" s="66">
        <v>0</v>
      </c>
      <c r="E169" s="67">
        <f>D169+I169</f>
        <v>0.23</v>
      </c>
      <c r="F169" s="68" t="s">
        <v>102</v>
      </c>
      <c r="G169" s="69"/>
      <c r="H169" s="70"/>
      <c r="I169" s="60">
        <v>0.23</v>
      </c>
    </row>
    <row r="170" spans="1:9" ht="12" customHeight="1" x14ac:dyDescent="0.25">
      <c r="A170" s="39" t="s">
        <v>260</v>
      </c>
      <c r="B170" s="119"/>
      <c r="C170" s="65" t="s">
        <v>171</v>
      </c>
      <c r="D170" s="66">
        <v>0</v>
      </c>
      <c r="E170" s="67">
        <f>D170+I170</f>
        <v>0.09</v>
      </c>
      <c r="F170" s="68" t="s">
        <v>102</v>
      </c>
      <c r="G170" s="69"/>
      <c r="H170" s="70"/>
      <c r="I170" s="60">
        <v>0.09</v>
      </c>
    </row>
    <row r="171" spans="1:9" ht="12" customHeight="1" x14ac:dyDescent="0.25">
      <c r="A171" s="100" t="s">
        <v>260</v>
      </c>
      <c r="B171" s="115"/>
      <c r="C171" s="45" t="s">
        <v>172</v>
      </c>
      <c r="D171" s="46">
        <v>0</v>
      </c>
      <c r="E171" s="47">
        <f>D171+I171</f>
        <v>0.26</v>
      </c>
      <c r="F171" s="48" t="s">
        <v>102</v>
      </c>
      <c r="G171" s="49"/>
      <c r="H171" s="50"/>
      <c r="I171" s="96">
        <v>0.26</v>
      </c>
    </row>
    <row r="172" spans="1:9" ht="12" customHeight="1" x14ac:dyDescent="0.25"/>
    <row r="173" spans="1:9" ht="12" customHeight="1" x14ac:dyDescent="0.25"/>
    <row r="174" spans="1:9" customFormat="1" x14ac:dyDescent="0.25">
      <c r="A174" s="3"/>
      <c r="B174" t="s">
        <v>258</v>
      </c>
      <c r="C174" s="192"/>
      <c r="H174" t="s">
        <v>259</v>
      </c>
      <c r="I174" s="4"/>
    </row>
    <row r="175" spans="1:9" customFormat="1" ht="11.25" customHeight="1" x14ac:dyDescent="0.25">
      <c r="A175" s="3"/>
      <c r="B175" s="4"/>
      <c r="C175" s="3"/>
      <c r="D175" s="4"/>
      <c r="E175" s="4"/>
      <c r="F175" s="4"/>
      <c r="G175" s="4"/>
      <c r="H175" s="4"/>
      <c r="I175" s="4"/>
    </row>
    <row r="176" spans="1:9" customFormat="1" ht="9" hidden="1" customHeight="1" x14ac:dyDescent="0.25">
      <c r="A176" s="3"/>
      <c r="B176" s="4"/>
      <c r="C176" s="3"/>
      <c r="D176" s="4"/>
      <c r="E176" s="4"/>
      <c r="F176" s="4"/>
      <c r="G176" s="4"/>
      <c r="H176" s="4"/>
      <c r="I176" s="4"/>
    </row>
    <row r="177" spans="1:9" customFormat="1" hidden="1" x14ac:dyDescent="0.25">
      <c r="A177" s="3"/>
      <c r="B177" s="4"/>
      <c r="C177" s="3"/>
      <c r="D177" s="4"/>
      <c r="E177" s="204" t="s">
        <v>246</v>
      </c>
      <c r="F177" s="204"/>
      <c r="G177" s="4"/>
      <c r="H177" s="4"/>
      <c r="I177" s="4"/>
    </row>
    <row r="178" spans="1:9" customFormat="1" ht="16.5" hidden="1" x14ac:dyDescent="0.3">
      <c r="A178" s="3"/>
      <c r="B178" s="4"/>
      <c r="C178" s="3"/>
      <c r="D178" s="4"/>
      <c r="E178" s="4" t="s">
        <v>248</v>
      </c>
      <c r="F178" s="17" t="e">
        <f>SUMIFS(#REF!,#REF!, "=c",#REF!, 1,#REF!,"=grants")</f>
        <v>#REF!</v>
      </c>
      <c r="G178" s="4"/>
      <c r="H178" s="4"/>
      <c r="I178" s="4"/>
    </row>
    <row r="179" spans="1:9" customFormat="1" ht="16.5" hidden="1" x14ac:dyDescent="0.3">
      <c r="A179" s="3"/>
      <c r="B179" s="4"/>
      <c r="C179" s="3"/>
      <c r="D179" s="4"/>
      <c r="E179" s="4" t="s">
        <v>249</v>
      </c>
      <c r="F179" s="17" t="e">
        <f>SUMIFS(#REF!,#REF!, "=c",#REF!, 1,#REF!,"=bez*")</f>
        <v>#REF!</v>
      </c>
      <c r="G179" s="4"/>
      <c r="H179" s="4"/>
      <c r="I179" s="4"/>
    </row>
    <row r="180" spans="1:9" customFormat="1" ht="16.5" hidden="1" x14ac:dyDescent="0.3">
      <c r="A180" s="3"/>
      <c r="B180" s="4"/>
      <c r="C180" s="3"/>
      <c r="D180" s="4"/>
      <c r="E180" s="4" t="s">
        <v>250</v>
      </c>
      <c r="F180" s="17" t="e">
        <f>SUMIFS(#REF!,#REF!, "=c",#REF!, 1,#REF!,"=melnais")</f>
        <v>#REF!</v>
      </c>
      <c r="G180" s="4"/>
      <c r="H180" s="4"/>
      <c r="I180" s="4"/>
    </row>
    <row r="181" spans="1:9" customFormat="1" ht="16.5" hidden="1" x14ac:dyDescent="0.3">
      <c r="A181" s="3"/>
      <c r="B181" s="4"/>
      <c r="C181" s="3"/>
      <c r="D181" s="4"/>
      <c r="E181" s="18" t="s">
        <v>251</v>
      </c>
      <c r="F181" s="19" t="e">
        <f>SUMIFS(#REF!,#REF!, "=d",#REF!,"=melnais",#REF!,"2")</f>
        <v>#REF!</v>
      </c>
      <c r="G181" s="4"/>
      <c r="H181" s="4"/>
      <c r="I181" s="4"/>
    </row>
    <row r="182" spans="1:9" customFormat="1" hidden="1" x14ac:dyDescent="0.25">
      <c r="A182" s="3"/>
      <c r="B182" s="4"/>
      <c r="C182" s="3"/>
      <c r="D182" s="4"/>
      <c r="E182" s="4"/>
      <c r="F182" s="4"/>
      <c r="G182" s="4"/>
      <c r="H182" s="4"/>
      <c r="I182" s="4"/>
    </row>
    <row r="183" spans="1:9" customFormat="1" hidden="1" x14ac:dyDescent="0.25">
      <c r="A183" s="3"/>
      <c r="B183" s="4"/>
      <c r="C183" s="3"/>
      <c r="D183" s="4"/>
      <c r="E183" s="4"/>
      <c r="F183" s="4"/>
      <c r="G183" s="4"/>
      <c r="H183" s="4"/>
      <c r="I183" s="4"/>
    </row>
    <row r="184" spans="1:9" customFormat="1" hidden="1" x14ac:dyDescent="0.25">
      <c r="A184" s="3"/>
      <c r="B184" s="4"/>
      <c r="C184" s="3"/>
      <c r="D184" s="4"/>
      <c r="E184" s="204" t="s">
        <v>247</v>
      </c>
      <c r="F184" s="204"/>
      <c r="G184" s="4"/>
      <c r="H184" s="4"/>
      <c r="I184" s="4"/>
    </row>
    <row r="185" spans="1:9" customFormat="1" ht="16.5" hidden="1" x14ac:dyDescent="0.3">
      <c r="A185" s="3"/>
      <c r="B185" s="4"/>
      <c r="C185" s="3"/>
      <c r="D185" s="4"/>
      <c r="E185" s="4" t="s">
        <v>248</v>
      </c>
      <c r="F185" s="17" t="e">
        <f>SUMIFS(#REF!,#REF!, "=c",#REF!, 2,#REF!,"=grants")</f>
        <v>#REF!</v>
      </c>
      <c r="G185" s="4"/>
      <c r="H185" s="4"/>
      <c r="I185" s="4"/>
    </row>
    <row r="186" spans="1:9" customFormat="1" ht="16.5" hidden="1" x14ac:dyDescent="0.3">
      <c r="A186" s="3"/>
      <c r="B186" s="4"/>
      <c r="C186" s="3"/>
      <c r="D186" s="4"/>
      <c r="E186" s="4" t="s">
        <v>249</v>
      </c>
      <c r="F186" s="17" t="e">
        <f>SUMIFS(#REF!,#REF!, "=c",#REF!, 2,#REF!,"=bez seg")</f>
        <v>#REF!</v>
      </c>
      <c r="G186" s="4"/>
      <c r="H186" s="4"/>
      <c r="I186" s="4"/>
    </row>
    <row r="187" spans="1:9" customFormat="1" ht="16.5" hidden="1" x14ac:dyDescent="0.3">
      <c r="A187" s="3"/>
      <c r="B187" s="4"/>
      <c r="C187" s="3"/>
      <c r="D187" s="4"/>
      <c r="E187" s="4" t="s">
        <v>250</v>
      </c>
      <c r="F187" s="17" t="e">
        <f>SUMIFS(#REF!,#REF!, "=c",#REF!, 2,#REF!,"=melnais")</f>
        <v>#REF!</v>
      </c>
      <c r="G187" s="4"/>
      <c r="H187" s="4"/>
      <c r="I187" s="4"/>
    </row>
    <row r="188" spans="1:9" customFormat="1" x14ac:dyDescent="0.25">
      <c r="A188" s="3"/>
      <c r="B188" s="20"/>
      <c r="C188" s="202">
        <v>45747</v>
      </c>
      <c r="D188" s="4"/>
      <c r="E188" s="4"/>
      <c r="F188" s="4"/>
      <c r="G188" s="4"/>
      <c r="H188" s="4"/>
      <c r="I188" s="4"/>
    </row>
  </sheetData>
  <mergeCells count="11">
    <mergeCell ref="A9:A11"/>
    <mergeCell ref="C39:C40"/>
    <mergeCell ref="D9:I9"/>
    <mergeCell ref="F10:H10"/>
    <mergeCell ref="D10:E10"/>
    <mergeCell ref="I10:I11"/>
    <mergeCell ref="B7:G7"/>
    <mergeCell ref="E177:F177"/>
    <mergeCell ref="E184:F184"/>
    <mergeCell ref="B9:B11"/>
    <mergeCell ref="C9:C11"/>
  </mergeCells>
  <phoneticPr fontId="2" type="noConversion"/>
  <conditionalFormatting sqref="F42:F48">
    <cfRule type="cellIs" dxfId="2" priority="4" operator="between">
      <formula>0.001</formula>
      <formula>0.01</formula>
    </cfRule>
    <cfRule type="cellIs" dxfId="1" priority="5" operator="lessThan">
      <formula>0</formula>
    </cfRule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90"/>
  <sheetViews>
    <sheetView zoomScaleNormal="100" workbookViewId="0">
      <pane ySplit="9" topLeftCell="A10" activePane="bottomLeft" state="frozen"/>
      <selection pane="bottomLeft" activeCell="K155" sqref="K155"/>
    </sheetView>
  </sheetViews>
  <sheetFormatPr defaultColWidth="8.85546875" defaultRowHeight="15" x14ac:dyDescent="0.25"/>
  <cols>
    <col min="1" max="1" width="8.85546875" style="20" customWidth="1"/>
    <col min="2" max="2" width="34.140625" style="20" customWidth="1"/>
    <col min="3" max="3" width="11.42578125" style="120" customWidth="1"/>
    <col min="4" max="4" width="7.85546875" style="20" customWidth="1"/>
    <col min="5" max="5" width="6.42578125" style="20" customWidth="1"/>
    <col min="6" max="7" width="9.28515625" style="20" hidden="1" customWidth="1"/>
    <col min="8" max="8" width="10.140625" style="20" customWidth="1"/>
    <col min="9" max="12" width="8.85546875" style="6"/>
    <col min="13" max="16384" width="8.85546875" style="1"/>
  </cols>
  <sheetData>
    <row r="1" spans="1:16" customFormat="1" ht="12.75" customHeight="1" x14ac:dyDescent="0.25">
      <c r="A1" s="3"/>
      <c r="B1" s="4"/>
      <c r="C1" s="4"/>
      <c r="D1" s="20"/>
      <c r="E1" s="10" t="s">
        <v>239</v>
      </c>
      <c r="F1" s="10"/>
      <c r="G1" s="10"/>
      <c r="H1" s="20"/>
      <c r="I1" s="6"/>
      <c r="J1" s="6"/>
      <c r="K1" s="4"/>
      <c r="L1" s="6"/>
    </row>
    <row r="2" spans="1:16" customFormat="1" ht="12.75" customHeight="1" x14ac:dyDescent="0.25">
      <c r="A2" s="3"/>
      <c r="B2" s="4"/>
      <c r="C2" s="4"/>
      <c r="D2" s="20"/>
      <c r="E2" s="20"/>
      <c r="F2" s="20"/>
      <c r="G2" s="20"/>
      <c r="H2" s="2"/>
      <c r="I2" s="2"/>
      <c r="J2" s="2"/>
      <c r="K2" s="4"/>
      <c r="L2" s="6"/>
    </row>
    <row r="3" spans="1:16" customFormat="1" ht="12.75" customHeight="1" x14ac:dyDescent="0.25">
      <c r="A3" s="3"/>
      <c r="B3" s="4"/>
      <c r="C3" s="4"/>
      <c r="D3" s="10" t="s">
        <v>240</v>
      </c>
      <c r="E3" s="20"/>
      <c r="F3" s="20"/>
      <c r="G3" s="20"/>
      <c r="H3" s="20"/>
      <c r="I3" s="10"/>
      <c r="J3" s="10"/>
      <c r="K3" s="10"/>
      <c r="L3" s="6"/>
    </row>
    <row r="4" spans="1:16" customFormat="1" ht="12.75" customHeight="1" x14ac:dyDescent="0.25">
      <c r="A4" s="3"/>
      <c r="B4" s="4"/>
      <c r="C4" s="4"/>
      <c r="D4" s="20"/>
      <c r="E4" s="4" t="s">
        <v>241</v>
      </c>
      <c r="F4" s="20"/>
      <c r="G4" s="20"/>
      <c r="H4" s="20"/>
      <c r="I4" s="6"/>
      <c r="J4" s="4"/>
      <c r="K4" s="4"/>
      <c r="L4" s="6"/>
    </row>
    <row r="5" spans="1:16" customFormat="1" x14ac:dyDescent="0.25">
      <c r="A5" s="3"/>
      <c r="B5" s="4"/>
      <c r="C5" s="3"/>
      <c r="D5" s="4"/>
      <c r="E5" s="4"/>
      <c r="F5" s="4"/>
      <c r="G5" s="4"/>
      <c r="H5" s="4"/>
      <c r="I5" s="4"/>
      <c r="J5" s="4"/>
      <c r="K5" s="4"/>
      <c r="L5" s="6"/>
    </row>
    <row r="6" spans="1:16" customFormat="1" x14ac:dyDescent="0.25">
      <c r="A6" s="3"/>
      <c r="B6" s="121" t="s">
        <v>244</v>
      </c>
      <c r="C6" s="3"/>
      <c r="D6" s="5"/>
      <c r="E6" s="5"/>
      <c r="F6" s="5"/>
      <c r="G6" s="121"/>
      <c r="H6" s="4"/>
      <c r="I6" s="4"/>
      <c r="J6" s="4"/>
      <c r="K6" s="4"/>
      <c r="L6" s="4"/>
    </row>
    <row r="7" spans="1:16" customFormat="1" x14ac:dyDescent="0.25">
      <c r="A7" s="3"/>
      <c r="B7" s="222" t="s">
        <v>262</v>
      </c>
      <c r="C7" s="222"/>
      <c r="D7" s="222"/>
      <c r="E7" s="222"/>
      <c r="F7" s="222"/>
      <c r="G7" s="222"/>
      <c r="H7" s="4"/>
      <c r="I7" s="4"/>
      <c r="J7" s="4"/>
      <c r="K7" s="4"/>
      <c r="L7" s="4"/>
      <c r="M7" s="1"/>
      <c r="N7" s="1"/>
      <c r="O7" s="1"/>
      <c r="P7" s="1"/>
    </row>
    <row r="8" spans="1:16" ht="15.6" customHeight="1" x14ac:dyDescent="0.25">
      <c r="A8" s="22"/>
      <c r="B8" s="22"/>
      <c r="C8" s="122"/>
      <c r="D8" s="22"/>
      <c r="E8" s="22"/>
      <c r="F8" s="22"/>
      <c r="G8" s="22"/>
      <c r="H8" s="22"/>
    </row>
    <row r="9" spans="1:16" ht="25.5" customHeight="1" x14ac:dyDescent="0.25">
      <c r="A9" s="198" t="s">
        <v>242</v>
      </c>
      <c r="B9" s="199" t="s">
        <v>10</v>
      </c>
      <c r="C9" s="200" t="s">
        <v>3</v>
      </c>
      <c r="D9" s="200" t="s">
        <v>7</v>
      </c>
      <c r="E9" s="200" t="s">
        <v>8</v>
      </c>
      <c r="F9" s="200" t="s">
        <v>16</v>
      </c>
      <c r="G9" s="200" t="s">
        <v>17</v>
      </c>
      <c r="H9" s="200" t="s">
        <v>243</v>
      </c>
    </row>
    <row r="10" spans="1:16" ht="12" customHeight="1" x14ac:dyDescent="0.25">
      <c r="A10" s="196"/>
      <c r="B10" s="197" t="s">
        <v>34</v>
      </c>
      <c r="C10" s="197"/>
      <c r="D10" s="197"/>
      <c r="E10" s="197"/>
      <c r="F10" s="197"/>
      <c r="G10" s="197"/>
      <c r="H10" s="197"/>
    </row>
    <row r="11" spans="1:16" ht="12" customHeight="1" thickBot="1" x14ac:dyDescent="0.3">
      <c r="A11" s="86" t="s">
        <v>238</v>
      </c>
      <c r="B11" s="88" t="s">
        <v>18</v>
      </c>
      <c r="C11" s="125"/>
      <c r="D11" s="126">
        <v>0</v>
      </c>
      <c r="E11" s="127">
        <f>D11+H11</f>
        <v>7.4999999999999997E-2</v>
      </c>
      <c r="F11" s="128"/>
      <c r="G11" s="129"/>
      <c r="H11" s="130">
        <v>7.4999999999999997E-2</v>
      </c>
    </row>
    <row r="12" spans="1:16" ht="12" customHeight="1" x14ac:dyDescent="0.25">
      <c r="A12" s="63"/>
      <c r="B12" s="65"/>
      <c r="C12" s="131" t="s">
        <v>4</v>
      </c>
      <c r="D12" s="132">
        <f>E11</f>
        <v>7.4999999999999997E-2</v>
      </c>
      <c r="E12" s="133">
        <f>D12+H12+H13</f>
        <v>0.307</v>
      </c>
      <c r="F12" s="134"/>
      <c r="G12" s="135"/>
      <c r="H12" s="136">
        <v>0.16200000000000001</v>
      </c>
    </row>
    <row r="13" spans="1:16" ht="12" customHeight="1" thickBot="1" x14ac:dyDescent="0.3">
      <c r="A13" s="72"/>
      <c r="B13" s="74"/>
      <c r="C13" s="137"/>
      <c r="D13" s="138"/>
      <c r="E13" s="139"/>
      <c r="F13" s="140"/>
      <c r="G13" s="141"/>
      <c r="H13" s="142">
        <v>7.0000000000000007E-2</v>
      </c>
    </row>
    <row r="14" spans="1:16" ht="12" customHeight="1" x14ac:dyDescent="0.25">
      <c r="A14" s="43"/>
      <c r="B14" s="85" t="s">
        <v>175</v>
      </c>
      <c r="C14" s="143"/>
      <c r="D14" s="144">
        <v>0</v>
      </c>
      <c r="E14" s="145">
        <f t="shared" ref="E14:E39" si="0">D14+H14</f>
        <v>0.125</v>
      </c>
      <c r="F14" s="146"/>
      <c r="G14" s="147"/>
      <c r="H14" s="148">
        <v>0.125</v>
      </c>
    </row>
    <row r="15" spans="1:16" ht="12" customHeight="1" x14ac:dyDescent="0.25">
      <c r="A15" s="52" t="s">
        <v>238</v>
      </c>
      <c r="B15" s="54" t="s">
        <v>19</v>
      </c>
      <c r="C15" s="149" t="s">
        <v>4</v>
      </c>
      <c r="D15" s="150">
        <v>0</v>
      </c>
      <c r="E15" s="151">
        <f t="shared" si="0"/>
        <v>0.22</v>
      </c>
      <c r="F15" s="152"/>
      <c r="G15" s="153"/>
      <c r="H15" s="154">
        <v>0.22</v>
      </c>
    </row>
    <row r="16" spans="1:16" ht="12" customHeight="1" x14ac:dyDescent="0.25">
      <c r="A16" s="39" t="s">
        <v>99</v>
      </c>
      <c r="B16" s="32" t="s">
        <v>21</v>
      </c>
      <c r="C16" s="155" t="s">
        <v>4</v>
      </c>
      <c r="D16" s="156">
        <v>0</v>
      </c>
      <c r="E16" s="157">
        <f t="shared" si="0"/>
        <v>0.51</v>
      </c>
      <c r="F16" s="158"/>
      <c r="G16" s="159"/>
      <c r="H16" s="160">
        <v>0.51</v>
      </c>
    </row>
    <row r="17" spans="1:8" ht="12" customHeight="1" x14ac:dyDescent="0.25">
      <c r="A17" s="39"/>
      <c r="B17" s="32"/>
      <c r="C17" s="155"/>
      <c r="D17" s="156">
        <f t="shared" ref="D17:D66" si="1">E16</f>
        <v>0.51</v>
      </c>
      <c r="E17" s="157">
        <f t="shared" si="0"/>
        <v>0.67500000000000004</v>
      </c>
      <c r="F17" s="158"/>
      <c r="G17" s="159"/>
      <c r="H17" s="160">
        <v>0.16500000000000001</v>
      </c>
    </row>
    <row r="18" spans="1:8" ht="12" customHeight="1" x14ac:dyDescent="0.25">
      <c r="A18" s="63" t="s">
        <v>238</v>
      </c>
      <c r="B18" s="161" t="s">
        <v>177</v>
      </c>
      <c r="C18" s="131" t="s">
        <v>4</v>
      </c>
      <c r="D18" s="132">
        <v>0</v>
      </c>
      <c r="E18" s="133">
        <f t="shared" si="0"/>
        <v>2.4E-2</v>
      </c>
      <c r="F18" s="134"/>
      <c r="G18" s="135"/>
      <c r="H18" s="162">
        <v>2.4E-2</v>
      </c>
    </row>
    <row r="19" spans="1:8" ht="12" customHeight="1" x14ac:dyDescent="0.25">
      <c r="A19" s="63"/>
      <c r="B19" s="65"/>
      <c r="C19" s="131" t="s">
        <v>9</v>
      </c>
      <c r="D19" s="132">
        <f t="shared" si="1"/>
        <v>2.4E-2</v>
      </c>
      <c r="E19" s="133">
        <f t="shared" si="0"/>
        <v>7.0000000000000007E-2</v>
      </c>
      <c r="F19" s="134"/>
      <c r="G19" s="135"/>
      <c r="H19" s="162">
        <v>4.5999999999999999E-2</v>
      </c>
    </row>
    <row r="20" spans="1:8" ht="12" customHeight="1" x14ac:dyDescent="0.25">
      <c r="A20" s="100"/>
      <c r="B20" s="110" t="s">
        <v>176</v>
      </c>
      <c r="C20" s="163"/>
      <c r="D20" s="164">
        <v>0</v>
      </c>
      <c r="E20" s="165">
        <f t="shared" si="0"/>
        <v>9.5000000000000001E-2</v>
      </c>
      <c r="F20" s="166"/>
      <c r="G20" s="167"/>
      <c r="H20" s="148">
        <v>9.5000000000000001E-2</v>
      </c>
    </row>
    <row r="21" spans="1:8" ht="12" customHeight="1" x14ac:dyDescent="0.25">
      <c r="A21" s="52" t="s">
        <v>238</v>
      </c>
      <c r="B21" s="54" t="s">
        <v>23</v>
      </c>
      <c r="C21" s="149" t="s">
        <v>9</v>
      </c>
      <c r="D21" s="150">
        <v>0</v>
      </c>
      <c r="E21" s="151">
        <f t="shared" si="0"/>
        <v>9.5000000000000001E-2</v>
      </c>
      <c r="F21" s="152"/>
      <c r="G21" s="153"/>
      <c r="H21" s="154">
        <v>9.5000000000000001E-2</v>
      </c>
    </row>
    <row r="22" spans="1:8" ht="12" customHeight="1" x14ac:dyDescent="0.25">
      <c r="A22" s="39" t="s">
        <v>238</v>
      </c>
      <c r="B22" s="32" t="s">
        <v>30</v>
      </c>
      <c r="C22" s="155" t="s">
        <v>4</v>
      </c>
      <c r="D22" s="156">
        <v>0</v>
      </c>
      <c r="E22" s="157">
        <f t="shared" si="0"/>
        <v>3.3000000000000002E-2</v>
      </c>
      <c r="F22" s="158"/>
      <c r="G22" s="159"/>
      <c r="H22" s="160">
        <v>3.3000000000000002E-2</v>
      </c>
    </row>
    <row r="23" spans="1:8" ht="12" customHeight="1" x14ac:dyDescent="0.25">
      <c r="A23" s="63"/>
      <c r="B23" s="65"/>
      <c r="C23" s="131" t="s">
        <v>4</v>
      </c>
      <c r="D23" s="132">
        <f t="shared" si="1"/>
        <v>3.3000000000000002E-2</v>
      </c>
      <c r="E23" s="133">
        <f t="shared" si="0"/>
        <v>0.16600000000000001</v>
      </c>
      <c r="F23" s="134"/>
      <c r="G23" s="135"/>
      <c r="H23" s="162">
        <v>0.13300000000000001</v>
      </c>
    </row>
    <row r="24" spans="1:8" ht="12" customHeight="1" x14ac:dyDescent="0.25">
      <c r="A24" s="63"/>
      <c r="B24" s="65"/>
      <c r="C24" s="131" t="s">
        <v>9</v>
      </c>
      <c r="D24" s="132">
        <f t="shared" si="1"/>
        <v>0.16600000000000001</v>
      </c>
      <c r="E24" s="133">
        <f t="shared" si="0"/>
        <v>0.36099999999999999</v>
      </c>
      <c r="F24" s="134"/>
      <c r="G24" s="135"/>
      <c r="H24" s="162">
        <v>0.19500000000000001</v>
      </c>
    </row>
    <row r="25" spans="1:8" ht="12" customHeight="1" x14ac:dyDescent="0.25">
      <c r="A25" s="63"/>
      <c r="B25" s="65"/>
      <c r="C25" s="131" t="s">
        <v>9</v>
      </c>
      <c r="D25" s="132">
        <f t="shared" si="1"/>
        <v>0.36099999999999999</v>
      </c>
      <c r="E25" s="133">
        <f t="shared" si="0"/>
        <v>0.47099999999999997</v>
      </c>
      <c r="F25" s="134"/>
      <c r="G25" s="135"/>
      <c r="H25" s="162">
        <v>0.11</v>
      </c>
    </row>
    <row r="26" spans="1:8" ht="12" customHeight="1" x14ac:dyDescent="0.25">
      <c r="A26" s="43"/>
      <c r="B26" s="45"/>
      <c r="C26" s="143" t="s">
        <v>12</v>
      </c>
      <c r="D26" s="144">
        <f t="shared" si="1"/>
        <v>0.47099999999999997</v>
      </c>
      <c r="E26" s="145">
        <f t="shared" si="0"/>
        <v>0.63600000000000001</v>
      </c>
      <c r="F26" s="146"/>
      <c r="G26" s="147"/>
      <c r="H26" s="168">
        <v>0.16500000000000001</v>
      </c>
    </row>
    <row r="27" spans="1:8" ht="12" customHeight="1" x14ac:dyDescent="0.25">
      <c r="A27" s="169" t="s">
        <v>238</v>
      </c>
      <c r="B27" s="170" t="s">
        <v>25</v>
      </c>
      <c r="C27" s="171" t="s">
        <v>4</v>
      </c>
      <c r="D27" s="172">
        <v>0</v>
      </c>
      <c r="E27" s="173">
        <f t="shared" si="0"/>
        <v>0.317</v>
      </c>
      <c r="F27" s="174"/>
      <c r="G27" s="175"/>
      <c r="H27" s="176">
        <v>0.317</v>
      </c>
    </row>
    <row r="28" spans="1:8" ht="12" customHeight="1" x14ac:dyDescent="0.25">
      <c r="A28" s="86" t="s">
        <v>99</v>
      </c>
      <c r="B28" s="88" t="s">
        <v>173</v>
      </c>
      <c r="C28" s="125"/>
      <c r="D28" s="126">
        <v>0</v>
      </c>
      <c r="E28" s="127">
        <f t="shared" si="0"/>
        <v>0.02</v>
      </c>
      <c r="F28" s="128"/>
      <c r="G28" s="129"/>
      <c r="H28" s="177">
        <v>0.02</v>
      </c>
    </row>
    <row r="29" spans="1:8" ht="12" customHeight="1" x14ac:dyDescent="0.25">
      <c r="A29" s="43"/>
      <c r="B29" s="45"/>
      <c r="C29" s="143" t="s">
        <v>4</v>
      </c>
      <c r="D29" s="144">
        <f t="shared" si="1"/>
        <v>0.02</v>
      </c>
      <c r="E29" s="145">
        <f t="shared" si="0"/>
        <v>0.38700000000000001</v>
      </c>
      <c r="F29" s="146"/>
      <c r="G29" s="147"/>
      <c r="H29" s="168">
        <v>0.36699999999999999</v>
      </c>
    </row>
    <row r="30" spans="1:8" ht="12" customHeight="1" x14ac:dyDescent="0.25">
      <c r="A30" s="52" t="s">
        <v>238</v>
      </c>
      <c r="B30" s="54" t="s">
        <v>28</v>
      </c>
      <c r="C30" s="149" t="s">
        <v>4</v>
      </c>
      <c r="D30" s="150">
        <v>0</v>
      </c>
      <c r="E30" s="151">
        <f t="shared" si="0"/>
        <v>0.183</v>
      </c>
      <c r="F30" s="152"/>
      <c r="G30" s="153"/>
      <c r="H30" s="154">
        <v>0.183</v>
      </c>
    </row>
    <row r="31" spans="1:8" ht="12" customHeight="1" x14ac:dyDescent="0.25">
      <c r="A31" s="86" t="s">
        <v>238</v>
      </c>
      <c r="B31" s="88" t="s">
        <v>33</v>
      </c>
      <c r="C31" s="125" t="s">
        <v>4</v>
      </c>
      <c r="D31" s="126">
        <v>0</v>
      </c>
      <c r="E31" s="127">
        <f t="shared" si="0"/>
        <v>0.14899999999999999</v>
      </c>
      <c r="F31" s="128"/>
      <c r="G31" s="129"/>
      <c r="H31" s="177">
        <v>0.14899999999999999</v>
      </c>
    </row>
    <row r="32" spans="1:8" ht="12" customHeight="1" x14ac:dyDescent="0.25">
      <c r="A32" s="100"/>
      <c r="B32" s="102"/>
      <c r="C32" s="163"/>
      <c r="D32" s="164">
        <f t="shared" si="1"/>
        <v>0.14899999999999999</v>
      </c>
      <c r="E32" s="165">
        <f t="shared" si="0"/>
        <v>0.17599999999999999</v>
      </c>
      <c r="F32" s="166"/>
      <c r="G32" s="167"/>
      <c r="H32" s="148">
        <v>2.7E-2</v>
      </c>
    </row>
    <row r="33" spans="1:8" ht="12" customHeight="1" x14ac:dyDescent="0.25">
      <c r="A33" s="86" t="s">
        <v>238</v>
      </c>
      <c r="B33" s="88" t="s">
        <v>29</v>
      </c>
      <c r="C33" s="125"/>
      <c r="D33" s="126">
        <v>0</v>
      </c>
      <c r="E33" s="127">
        <f t="shared" si="0"/>
        <v>0.06</v>
      </c>
      <c r="F33" s="128"/>
      <c r="G33" s="129"/>
      <c r="H33" s="177">
        <v>0.06</v>
      </c>
    </row>
    <row r="34" spans="1:8" ht="12" customHeight="1" x14ac:dyDescent="0.25">
      <c r="A34" s="39"/>
      <c r="B34" s="32"/>
      <c r="C34" s="155" t="s">
        <v>4</v>
      </c>
      <c r="D34" s="156">
        <f t="shared" si="1"/>
        <v>0.06</v>
      </c>
      <c r="E34" s="157">
        <f t="shared" si="0"/>
        <v>0.155</v>
      </c>
      <c r="F34" s="158"/>
      <c r="G34" s="159"/>
      <c r="H34" s="160">
        <v>9.5000000000000001E-2</v>
      </c>
    </row>
    <row r="35" spans="1:8" ht="12" customHeight="1" x14ac:dyDescent="0.25">
      <c r="A35" s="63" t="s">
        <v>99</v>
      </c>
      <c r="B35" s="65"/>
      <c r="C35" s="131" t="s">
        <v>4</v>
      </c>
      <c r="D35" s="132">
        <f t="shared" si="1"/>
        <v>0.155</v>
      </c>
      <c r="E35" s="133">
        <f t="shared" si="0"/>
        <v>0.58499999999999996</v>
      </c>
      <c r="F35" s="134"/>
      <c r="G35" s="135"/>
      <c r="H35" s="162">
        <v>0.43</v>
      </c>
    </row>
    <row r="36" spans="1:8" ht="12" customHeight="1" x14ac:dyDescent="0.25">
      <c r="A36" s="63"/>
      <c r="B36" s="161" t="s">
        <v>179</v>
      </c>
      <c r="C36" s="131"/>
      <c r="D36" s="132">
        <v>0</v>
      </c>
      <c r="E36" s="133">
        <f t="shared" si="0"/>
        <v>0.04</v>
      </c>
      <c r="F36" s="134"/>
      <c r="G36" s="135"/>
      <c r="H36" s="162">
        <v>0.04</v>
      </c>
    </row>
    <row r="37" spans="1:8" ht="12" customHeight="1" x14ac:dyDescent="0.25">
      <c r="A37" s="43"/>
      <c r="B37" s="85" t="s">
        <v>178</v>
      </c>
      <c r="C37" s="143"/>
      <c r="D37" s="144">
        <v>0</v>
      </c>
      <c r="E37" s="145">
        <f t="shared" si="0"/>
        <v>2.4E-2</v>
      </c>
      <c r="F37" s="146"/>
      <c r="G37" s="147"/>
      <c r="H37" s="168">
        <v>2.4E-2</v>
      </c>
    </row>
    <row r="38" spans="1:8" ht="12" customHeight="1" x14ac:dyDescent="0.25">
      <c r="A38" s="52" t="s">
        <v>238</v>
      </c>
      <c r="B38" s="54" t="s">
        <v>26</v>
      </c>
      <c r="C38" s="149" t="s">
        <v>4</v>
      </c>
      <c r="D38" s="150">
        <v>0</v>
      </c>
      <c r="E38" s="151">
        <f t="shared" si="0"/>
        <v>0.253</v>
      </c>
      <c r="F38" s="152"/>
      <c r="G38" s="153"/>
      <c r="H38" s="154">
        <v>0.253</v>
      </c>
    </row>
    <row r="39" spans="1:8" ht="12" customHeight="1" x14ac:dyDescent="0.25">
      <c r="A39" s="86" t="s">
        <v>238</v>
      </c>
      <c r="B39" s="88" t="s">
        <v>20</v>
      </c>
      <c r="C39" s="125" t="s">
        <v>4</v>
      </c>
      <c r="D39" s="126">
        <v>0</v>
      </c>
      <c r="E39" s="127">
        <f t="shared" si="0"/>
        <v>1.01</v>
      </c>
      <c r="F39" s="128"/>
      <c r="G39" s="129"/>
      <c r="H39" s="154">
        <v>1.01</v>
      </c>
    </row>
    <row r="40" spans="1:8" ht="12" customHeight="1" x14ac:dyDescent="0.25">
      <c r="A40" s="63"/>
      <c r="B40" s="65"/>
      <c r="C40" s="131" t="s">
        <v>9</v>
      </c>
      <c r="D40" s="132">
        <f t="shared" si="1"/>
        <v>1.01</v>
      </c>
      <c r="E40" s="133">
        <f>D40+H40+H41</f>
        <v>1.835</v>
      </c>
      <c r="F40" s="134"/>
      <c r="G40" s="135"/>
      <c r="H40" s="154">
        <v>0.67500000000000004</v>
      </c>
    </row>
    <row r="41" spans="1:8" ht="12" customHeight="1" x14ac:dyDescent="0.25">
      <c r="A41" s="63"/>
      <c r="B41" s="65"/>
      <c r="C41" s="131"/>
      <c r="D41" s="132"/>
      <c r="E41" s="133"/>
      <c r="F41" s="134"/>
      <c r="G41" s="135"/>
      <c r="H41" s="154">
        <v>0.15</v>
      </c>
    </row>
    <row r="42" spans="1:8" ht="12" customHeight="1" x14ac:dyDescent="0.25">
      <c r="A42" s="63"/>
      <c r="B42" s="65"/>
      <c r="C42" s="131" t="s">
        <v>12</v>
      </c>
      <c r="D42" s="132">
        <f>E40</f>
        <v>1.835</v>
      </c>
      <c r="E42" s="133">
        <f t="shared" ref="E42:E56" si="2">D42+H42</f>
        <v>2.1219999999999999</v>
      </c>
      <c r="F42" s="134"/>
      <c r="G42" s="135"/>
      <c r="H42" s="154">
        <v>0.28699999999999998</v>
      </c>
    </row>
    <row r="43" spans="1:8" ht="12" customHeight="1" x14ac:dyDescent="0.25">
      <c r="A43" s="63"/>
      <c r="B43" s="65"/>
      <c r="C43" s="131"/>
      <c r="D43" s="132">
        <f t="shared" si="1"/>
        <v>2.1219999999999999</v>
      </c>
      <c r="E43" s="133">
        <f t="shared" si="2"/>
        <v>2.327</v>
      </c>
      <c r="F43" s="134"/>
      <c r="G43" s="135"/>
      <c r="H43" s="160">
        <v>0.20499999999999999</v>
      </c>
    </row>
    <row r="44" spans="1:8" ht="12" customHeight="1" x14ac:dyDescent="0.25">
      <c r="A44" s="43"/>
      <c r="B44" s="45"/>
      <c r="C44" s="143"/>
      <c r="D44" s="144">
        <f t="shared" si="1"/>
        <v>2.327</v>
      </c>
      <c r="E44" s="145">
        <f t="shared" si="2"/>
        <v>2.5470000000000002</v>
      </c>
      <c r="F44" s="146"/>
      <c r="G44" s="147"/>
      <c r="H44" s="168">
        <v>0.22</v>
      </c>
    </row>
    <row r="45" spans="1:8" ht="12" customHeight="1" x14ac:dyDescent="0.25">
      <c r="A45" s="52" t="s">
        <v>238</v>
      </c>
      <c r="B45" s="54" t="s">
        <v>32</v>
      </c>
      <c r="C45" s="149" t="s">
        <v>4</v>
      </c>
      <c r="D45" s="150">
        <v>0</v>
      </c>
      <c r="E45" s="151">
        <f t="shared" si="2"/>
        <v>0.36799999999999999</v>
      </c>
      <c r="F45" s="152"/>
      <c r="G45" s="153"/>
      <c r="H45" s="154">
        <v>0.36799999999999999</v>
      </c>
    </row>
    <row r="46" spans="1:8" ht="12" customHeight="1" x14ac:dyDescent="0.25">
      <c r="A46" s="86" t="s">
        <v>99</v>
      </c>
      <c r="B46" s="88" t="s">
        <v>22</v>
      </c>
      <c r="C46" s="125" t="s">
        <v>4</v>
      </c>
      <c r="D46" s="126">
        <v>0</v>
      </c>
      <c r="E46" s="127">
        <f t="shared" si="2"/>
        <v>0.23799999999999999</v>
      </c>
      <c r="F46" s="128"/>
      <c r="G46" s="129"/>
      <c r="H46" s="177">
        <v>0.23799999999999999</v>
      </c>
    </row>
    <row r="47" spans="1:8" ht="12" customHeight="1" x14ac:dyDescent="0.25">
      <c r="A47" s="63" t="s">
        <v>238</v>
      </c>
      <c r="B47" s="161" t="s">
        <v>180</v>
      </c>
      <c r="C47" s="131" t="s">
        <v>4</v>
      </c>
      <c r="D47" s="132">
        <v>0</v>
      </c>
      <c r="E47" s="133">
        <f t="shared" si="2"/>
        <v>4.3999999999999997E-2</v>
      </c>
      <c r="F47" s="134"/>
      <c r="G47" s="135"/>
      <c r="H47" s="162">
        <v>4.3999999999999997E-2</v>
      </c>
    </row>
    <row r="48" spans="1:8" ht="12" customHeight="1" x14ac:dyDescent="0.25">
      <c r="A48" s="63"/>
      <c r="B48" s="161" t="s">
        <v>181</v>
      </c>
      <c r="C48" s="131"/>
      <c r="D48" s="132">
        <v>0</v>
      </c>
      <c r="E48" s="133">
        <f t="shared" si="2"/>
        <v>3.3000000000000002E-2</v>
      </c>
      <c r="F48" s="134"/>
      <c r="G48" s="135"/>
      <c r="H48" s="162">
        <v>3.3000000000000002E-2</v>
      </c>
    </row>
    <row r="49" spans="1:8" ht="12" customHeight="1" x14ac:dyDescent="0.25">
      <c r="A49" s="43"/>
      <c r="B49" s="85" t="s">
        <v>182</v>
      </c>
      <c r="C49" s="143"/>
      <c r="D49" s="144">
        <v>0</v>
      </c>
      <c r="E49" s="145">
        <f t="shared" si="2"/>
        <v>6.5000000000000002E-2</v>
      </c>
      <c r="F49" s="146"/>
      <c r="G49" s="147"/>
      <c r="H49" s="168">
        <v>6.5000000000000002E-2</v>
      </c>
    </row>
    <row r="50" spans="1:8" ht="12" customHeight="1" x14ac:dyDescent="0.25">
      <c r="A50" s="86" t="s">
        <v>238</v>
      </c>
      <c r="B50" s="88" t="s">
        <v>135</v>
      </c>
      <c r="C50" s="125" t="s">
        <v>4</v>
      </c>
      <c r="D50" s="126">
        <v>0</v>
      </c>
      <c r="E50" s="127">
        <f t="shared" si="2"/>
        <v>0.41</v>
      </c>
      <c r="F50" s="128"/>
      <c r="G50" s="129"/>
      <c r="H50" s="177">
        <v>0.41</v>
      </c>
    </row>
    <row r="51" spans="1:8" ht="12" customHeight="1" x14ac:dyDescent="0.25">
      <c r="A51" s="43"/>
      <c r="B51" s="45"/>
      <c r="C51" s="143"/>
      <c r="D51" s="144">
        <f t="shared" si="1"/>
        <v>0.41</v>
      </c>
      <c r="E51" s="145">
        <f t="shared" si="2"/>
        <v>0.45999999999999996</v>
      </c>
      <c r="F51" s="146"/>
      <c r="G51" s="147"/>
      <c r="H51" s="168">
        <v>0.05</v>
      </c>
    </row>
    <row r="52" spans="1:8" ht="12" customHeight="1" x14ac:dyDescent="0.25">
      <c r="A52" s="63" t="s">
        <v>238</v>
      </c>
      <c r="B52" s="65" t="s">
        <v>31</v>
      </c>
      <c r="C52" s="131" t="s">
        <v>4</v>
      </c>
      <c r="D52" s="132">
        <v>0</v>
      </c>
      <c r="E52" s="133">
        <f t="shared" si="2"/>
        <v>0.25700000000000001</v>
      </c>
      <c r="F52" s="134"/>
      <c r="G52" s="135"/>
      <c r="H52" s="162">
        <v>0.25700000000000001</v>
      </c>
    </row>
    <row r="53" spans="1:8" ht="12" customHeight="1" x14ac:dyDescent="0.25">
      <c r="A53" s="43"/>
      <c r="B53" s="45"/>
      <c r="C53" s="143"/>
      <c r="D53" s="144">
        <f t="shared" si="1"/>
        <v>0.25700000000000001</v>
      </c>
      <c r="E53" s="145">
        <f t="shared" si="2"/>
        <v>0.34200000000000003</v>
      </c>
      <c r="F53" s="146"/>
      <c r="G53" s="147"/>
      <c r="H53" s="168">
        <v>8.5000000000000006E-2</v>
      </c>
    </row>
    <row r="54" spans="1:8" ht="12" customHeight="1" x14ac:dyDescent="0.25">
      <c r="A54" s="169" t="s">
        <v>99</v>
      </c>
      <c r="B54" s="170" t="s">
        <v>24</v>
      </c>
      <c r="C54" s="171" t="s">
        <v>4</v>
      </c>
      <c r="D54" s="172">
        <v>0</v>
      </c>
      <c r="E54" s="173">
        <f t="shared" si="2"/>
        <v>0.71199999999999997</v>
      </c>
      <c r="F54" s="174"/>
      <c r="G54" s="175"/>
      <c r="H54" s="176">
        <v>0.71199999999999997</v>
      </c>
    </row>
    <row r="55" spans="1:8" ht="12" customHeight="1" x14ac:dyDescent="0.25">
      <c r="A55" s="52" t="s">
        <v>238</v>
      </c>
      <c r="B55" s="54" t="s">
        <v>27</v>
      </c>
      <c r="C55" s="149" t="s">
        <v>4</v>
      </c>
      <c r="D55" s="150">
        <v>0</v>
      </c>
      <c r="E55" s="151">
        <f t="shared" si="2"/>
        <v>0.14799999999999999</v>
      </c>
      <c r="F55" s="152"/>
      <c r="G55" s="153"/>
      <c r="H55" s="154">
        <v>0.14799999999999999</v>
      </c>
    </row>
    <row r="56" spans="1:8" ht="12" customHeight="1" thickBot="1" x14ac:dyDescent="0.3">
      <c r="A56" s="39"/>
      <c r="B56" s="32" t="s">
        <v>174</v>
      </c>
      <c r="C56" s="155"/>
      <c r="D56" s="156">
        <v>0</v>
      </c>
      <c r="E56" s="157">
        <f t="shared" si="2"/>
        <v>0.16500000000000001</v>
      </c>
      <c r="F56" s="158"/>
      <c r="G56" s="159"/>
      <c r="H56" s="160">
        <v>0.16500000000000001</v>
      </c>
    </row>
    <row r="57" spans="1:8" ht="12" customHeight="1" thickTop="1" x14ac:dyDescent="0.25">
      <c r="A57" s="123"/>
      <c r="B57" s="124" t="s">
        <v>35</v>
      </c>
      <c r="C57" s="124"/>
      <c r="D57" s="178"/>
      <c r="E57" s="178"/>
      <c r="F57" s="179"/>
      <c r="G57" s="179"/>
      <c r="H57" s="178"/>
    </row>
    <row r="58" spans="1:8" ht="12" customHeight="1" x14ac:dyDescent="0.25">
      <c r="A58" s="86" t="s">
        <v>238</v>
      </c>
      <c r="B58" s="88" t="s">
        <v>46</v>
      </c>
      <c r="C58" s="125" t="s">
        <v>9</v>
      </c>
      <c r="D58" s="126">
        <v>0</v>
      </c>
      <c r="E58" s="127">
        <f t="shared" ref="E58:E68" si="3">D58+H58</f>
        <v>0.115</v>
      </c>
      <c r="F58" s="128"/>
      <c r="G58" s="129"/>
      <c r="H58" s="177">
        <v>0.115</v>
      </c>
    </row>
    <row r="59" spans="1:8" ht="12" customHeight="1" x14ac:dyDescent="0.25">
      <c r="A59" s="52" t="s">
        <v>99</v>
      </c>
      <c r="B59" s="54" t="s">
        <v>44</v>
      </c>
      <c r="C59" s="149" t="s">
        <v>4</v>
      </c>
      <c r="D59" s="150">
        <v>0</v>
      </c>
      <c r="E59" s="151">
        <f t="shared" si="3"/>
        <v>0.63500000000000001</v>
      </c>
      <c r="F59" s="152"/>
      <c r="G59" s="153"/>
      <c r="H59" s="154">
        <v>0.63500000000000001</v>
      </c>
    </row>
    <row r="60" spans="1:8" ht="12" customHeight="1" x14ac:dyDescent="0.25">
      <c r="A60" s="52" t="s">
        <v>99</v>
      </c>
      <c r="B60" s="54" t="s">
        <v>197</v>
      </c>
      <c r="C60" s="149" t="s">
        <v>4</v>
      </c>
      <c r="D60" s="150">
        <v>0</v>
      </c>
      <c r="E60" s="151">
        <f t="shared" si="3"/>
        <v>0.22500000000000001</v>
      </c>
      <c r="F60" s="152"/>
      <c r="G60" s="153"/>
      <c r="H60" s="154">
        <v>0.22500000000000001</v>
      </c>
    </row>
    <row r="61" spans="1:8" ht="12" customHeight="1" x14ac:dyDescent="0.25">
      <c r="A61" s="86" t="s">
        <v>238</v>
      </c>
      <c r="B61" s="88" t="s">
        <v>37</v>
      </c>
      <c r="C61" s="125"/>
      <c r="D61" s="126">
        <v>0</v>
      </c>
      <c r="E61" s="127">
        <f t="shared" si="3"/>
        <v>9.5000000000000001E-2</v>
      </c>
      <c r="F61" s="128"/>
      <c r="G61" s="129"/>
      <c r="H61" s="154">
        <v>9.5000000000000001E-2</v>
      </c>
    </row>
    <row r="62" spans="1:8" ht="12" customHeight="1" x14ac:dyDescent="0.25">
      <c r="A62" s="43"/>
      <c r="B62" s="45"/>
      <c r="C62" s="143" t="s">
        <v>4</v>
      </c>
      <c r="D62" s="144">
        <f t="shared" si="1"/>
        <v>9.5000000000000001E-2</v>
      </c>
      <c r="E62" s="145">
        <f t="shared" si="3"/>
        <v>0.41000000000000003</v>
      </c>
      <c r="F62" s="146"/>
      <c r="G62" s="147"/>
      <c r="H62" s="154">
        <v>0.315</v>
      </c>
    </row>
    <row r="63" spans="1:8" ht="12" customHeight="1" x14ac:dyDescent="0.25">
      <c r="A63" s="169"/>
      <c r="B63" s="170" t="s">
        <v>198</v>
      </c>
      <c r="C63" s="171"/>
      <c r="D63" s="172">
        <v>0</v>
      </c>
      <c r="E63" s="173">
        <f t="shared" si="3"/>
        <v>0.29499999999999998</v>
      </c>
      <c r="F63" s="174"/>
      <c r="G63" s="175"/>
      <c r="H63" s="154">
        <v>0.29499999999999998</v>
      </c>
    </row>
    <row r="64" spans="1:8" ht="12" customHeight="1" x14ac:dyDescent="0.25">
      <c r="A64" s="86" t="s">
        <v>238</v>
      </c>
      <c r="B64" s="88" t="s">
        <v>43</v>
      </c>
      <c r="C64" s="125" t="s">
        <v>4</v>
      </c>
      <c r="D64" s="126">
        <v>0</v>
      </c>
      <c r="E64" s="127">
        <f t="shared" si="3"/>
        <v>0.126</v>
      </c>
      <c r="F64" s="128"/>
      <c r="G64" s="129"/>
      <c r="H64" s="154">
        <v>0.126</v>
      </c>
    </row>
    <row r="65" spans="1:8" ht="12" customHeight="1" x14ac:dyDescent="0.25">
      <c r="A65" s="63"/>
      <c r="B65" s="65"/>
      <c r="C65" s="131" t="s">
        <v>9</v>
      </c>
      <c r="D65" s="132">
        <f t="shared" si="1"/>
        <v>0.126</v>
      </c>
      <c r="E65" s="133">
        <f t="shared" si="3"/>
        <v>0.188</v>
      </c>
      <c r="F65" s="134"/>
      <c r="G65" s="135"/>
      <c r="H65" s="154">
        <v>6.2E-2</v>
      </c>
    </row>
    <row r="66" spans="1:8" ht="12" customHeight="1" x14ac:dyDescent="0.25">
      <c r="A66" s="63"/>
      <c r="B66" s="65"/>
      <c r="C66" s="131"/>
      <c r="D66" s="132">
        <f t="shared" si="1"/>
        <v>0.188</v>
      </c>
      <c r="E66" s="133">
        <f t="shared" si="3"/>
        <v>0.443</v>
      </c>
      <c r="F66" s="134"/>
      <c r="G66" s="135"/>
      <c r="H66" s="154">
        <v>0.255</v>
      </c>
    </row>
    <row r="67" spans="1:8" ht="12" customHeight="1" x14ac:dyDescent="0.25">
      <c r="A67" s="63"/>
      <c r="B67" s="161" t="s">
        <v>184</v>
      </c>
      <c r="C67" s="131"/>
      <c r="D67" s="132">
        <v>0</v>
      </c>
      <c r="E67" s="133">
        <f t="shared" si="3"/>
        <v>0.04</v>
      </c>
      <c r="F67" s="134"/>
      <c r="G67" s="135"/>
      <c r="H67" s="154">
        <v>0.04</v>
      </c>
    </row>
    <row r="68" spans="1:8" ht="12" customHeight="1" x14ac:dyDescent="0.25">
      <c r="A68" s="43"/>
      <c r="B68" s="85" t="s">
        <v>185</v>
      </c>
      <c r="C68" s="143"/>
      <c r="D68" s="144">
        <v>0</v>
      </c>
      <c r="E68" s="145">
        <f t="shared" si="3"/>
        <v>0.185</v>
      </c>
      <c r="F68" s="146"/>
      <c r="G68" s="147"/>
      <c r="H68" s="154">
        <v>0.185</v>
      </c>
    </row>
    <row r="69" spans="1:8" ht="12" customHeight="1" x14ac:dyDescent="0.25">
      <c r="A69" s="86" t="s">
        <v>238</v>
      </c>
      <c r="B69" s="88" t="s">
        <v>45</v>
      </c>
      <c r="C69" s="125" t="s">
        <v>4</v>
      </c>
      <c r="D69" s="126">
        <v>0</v>
      </c>
      <c r="E69" s="127">
        <f>D69+H69+H70</f>
        <v>0.85</v>
      </c>
      <c r="F69" s="128"/>
      <c r="G69" s="129"/>
      <c r="H69" s="154">
        <v>0.72</v>
      </c>
    </row>
    <row r="70" spans="1:8" ht="12" customHeight="1" x14ac:dyDescent="0.25">
      <c r="A70" s="39"/>
      <c r="B70" s="32"/>
      <c r="C70" s="155"/>
      <c r="D70" s="156"/>
      <c r="E70" s="157"/>
      <c r="F70" s="158"/>
      <c r="G70" s="159"/>
      <c r="H70" s="154">
        <v>0.13</v>
      </c>
    </row>
    <row r="71" spans="1:8" ht="12" customHeight="1" x14ac:dyDescent="0.25">
      <c r="A71" s="63" t="s">
        <v>238</v>
      </c>
      <c r="B71" s="161" t="s">
        <v>201</v>
      </c>
      <c r="C71" s="131" t="s">
        <v>12</v>
      </c>
      <c r="D71" s="132">
        <v>0</v>
      </c>
      <c r="E71" s="133">
        <f t="shared" ref="E71:E78" si="4">D71+H71</f>
        <v>0.126</v>
      </c>
      <c r="F71" s="134"/>
      <c r="G71" s="135"/>
      <c r="H71" s="154">
        <v>0.126</v>
      </c>
    </row>
    <row r="72" spans="1:8" ht="12" customHeight="1" x14ac:dyDescent="0.25">
      <c r="A72" s="63" t="s">
        <v>238</v>
      </c>
      <c r="B72" s="161" t="s">
        <v>200</v>
      </c>
      <c r="C72" s="131" t="s">
        <v>9</v>
      </c>
      <c r="D72" s="132">
        <v>0</v>
      </c>
      <c r="E72" s="133">
        <f t="shared" si="4"/>
        <v>0.126</v>
      </c>
      <c r="F72" s="134"/>
      <c r="G72" s="135"/>
      <c r="H72" s="154">
        <v>0.126</v>
      </c>
    </row>
    <row r="73" spans="1:8" ht="12" customHeight="1" x14ac:dyDescent="0.25">
      <c r="A73" s="63" t="s">
        <v>238</v>
      </c>
      <c r="B73" s="161" t="s">
        <v>202</v>
      </c>
      <c r="C73" s="131" t="s">
        <v>9</v>
      </c>
      <c r="D73" s="132">
        <v>0</v>
      </c>
      <c r="E73" s="133">
        <f t="shared" si="4"/>
        <v>0.126</v>
      </c>
      <c r="F73" s="134"/>
      <c r="G73" s="135"/>
      <c r="H73" s="154">
        <v>0.126</v>
      </c>
    </row>
    <row r="74" spans="1:8" ht="12" customHeight="1" x14ac:dyDescent="0.25">
      <c r="A74" s="63" t="s">
        <v>238</v>
      </c>
      <c r="B74" s="161" t="s">
        <v>199</v>
      </c>
      <c r="C74" s="131"/>
      <c r="D74" s="132">
        <v>0</v>
      </c>
      <c r="E74" s="133">
        <f t="shared" si="4"/>
        <v>0.08</v>
      </c>
      <c r="F74" s="134"/>
      <c r="G74" s="135"/>
      <c r="H74" s="154">
        <v>0.08</v>
      </c>
    </row>
    <row r="75" spans="1:8" ht="12" customHeight="1" x14ac:dyDescent="0.25">
      <c r="A75" s="63" t="s">
        <v>238</v>
      </c>
      <c r="B75" s="161" t="s">
        <v>203</v>
      </c>
      <c r="C75" s="131" t="s">
        <v>9</v>
      </c>
      <c r="D75" s="132">
        <v>0</v>
      </c>
      <c r="E75" s="133">
        <f t="shared" si="4"/>
        <v>0.126</v>
      </c>
      <c r="F75" s="134"/>
      <c r="G75" s="135"/>
      <c r="H75" s="154">
        <v>0.126</v>
      </c>
    </row>
    <row r="76" spans="1:8" ht="12" customHeight="1" x14ac:dyDescent="0.25">
      <c r="A76" s="43"/>
      <c r="B76" s="85" t="s">
        <v>204</v>
      </c>
      <c r="C76" s="143"/>
      <c r="D76" s="144">
        <v>0</v>
      </c>
      <c r="E76" s="145">
        <f t="shared" si="4"/>
        <v>0.126</v>
      </c>
      <c r="F76" s="146"/>
      <c r="G76" s="147"/>
      <c r="H76" s="154">
        <v>0.126</v>
      </c>
    </row>
    <row r="77" spans="1:8" ht="12" customHeight="1" x14ac:dyDescent="0.25">
      <c r="A77" s="52" t="s">
        <v>238</v>
      </c>
      <c r="B77" s="54" t="s">
        <v>207</v>
      </c>
      <c r="C77" s="149" t="s">
        <v>4</v>
      </c>
      <c r="D77" s="150">
        <v>0</v>
      </c>
      <c r="E77" s="151">
        <f t="shared" si="4"/>
        <v>0.125</v>
      </c>
      <c r="F77" s="152"/>
      <c r="G77" s="153"/>
      <c r="H77" s="154">
        <v>0.125</v>
      </c>
    </row>
    <row r="78" spans="1:8" ht="12" customHeight="1" x14ac:dyDescent="0.25">
      <c r="A78" s="86" t="s">
        <v>99</v>
      </c>
      <c r="B78" s="88" t="s">
        <v>40</v>
      </c>
      <c r="C78" s="125" t="s">
        <v>4</v>
      </c>
      <c r="D78" s="126">
        <v>0</v>
      </c>
      <c r="E78" s="127">
        <f t="shared" si="4"/>
        <v>0.27500000000000002</v>
      </c>
      <c r="F78" s="128"/>
      <c r="G78" s="129"/>
      <c r="H78" s="154">
        <v>0.27500000000000002</v>
      </c>
    </row>
    <row r="79" spans="1:8" ht="12" customHeight="1" x14ac:dyDescent="0.25">
      <c r="A79" s="43"/>
      <c r="B79" s="45"/>
      <c r="C79" s="143"/>
      <c r="D79" s="144"/>
      <c r="E79" s="145"/>
      <c r="F79" s="146"/>
      <c r="G79" s="147"/>
      <c r="H79" s="154"/>
    </row>
    <row r="80" spans="1:8" ht="12" customHeight="1" x14ac:dyDescent="0.25">
      <c r="A80" s="52" t="s">
        <v>238</v>
      </c>
      <c r="B80" s="54" t="s">
        <v>39</v>
      </c>
      <c r="C80" s="149" t="s">
        <v>4</v>
      </c>
      <c r="D80" s="150">
        <v>0</v>
      </c>
      <c r="E80" s="151">
        <f>D80+H80</f>
        <v>0.11799999999999999</v>
      </c>
      <c r="F80" s="152"/>
      <c r="G80" s="153"/>
      <c r="H80" s="154">
        <v>0.11799999999999999</v>
      </c>
    </row>
    <row r="81" spans="1:8" ht="12" customHeight="1" x14ac:dyDescent="0.25">
      <c r="A81" s="52" t="s">
        <v>99</v>
      </c>
      <c r="B81" s="54" t="s">
        <v>38</v>
      </c>
      <c r="C81" s="149" t="s">
        <v>4</v>
      </c>
      <c r="D81" s="150">
        <v>0</v>
      </c>
      <c r="E81" s="151">
        <f>D81+H81</f>
        <v>0.255</v>
      </c>
      <c r="F81" s="152"/>
      <c r="G81" s="153"/>
      <c r="H81" s="154">
        <v>0.255</v>
      </c>
    </row>
    <row r="82" spans="1:8" ht="12" customHeight="1" x14ac:dyDescent="0.25">
      <c r="A82" s="52" t="s">
        <v>99</v>
      </c>
      <c r="B82" s="54" t="s">
        <v>257</v>
      </c>
      <c r="C82" s="149" t="s">
        <v>4</v>
      </c>
      <c r="D82" s="150">
        <v>0</v>
      </c>
      <c r="E82" s="151">
        <f>D82+H82</f>
        <v>0.80700000000000005</v>
      </c>
      <c r="F82" s="152"/>
      <c r="G82" s="153"/>
      <c r="H82" s="154">
        <v>0.80700000000000005</v>
      </c>
    </row>
    <row r="83" spans="1:8" ht="12" customHeight="1" x14ac:dyDescent="0.25">
      <c r="A83" s="39" t="s">
        <v>99</v>
      </c>
      <c r="B83" s="32" t="s">
        <v>36</v>
      </c>
      <c r="C83" s="155" t="s">
        <v>4</v>
      </c>
      <c r="D83" s="156">
        <v>0</v>
      </c>
      <c r="E83" s="157">
        <f>D83+H83+H84</f>
        <v>1.0899999999999999</v>
      </c>
      <c r="F83" s="158"/>
      <c r="G83" s="159"/>
      <c r="H83" s="154">
        <v>0.48</v>
      </c>
    </row>
    <row r="84" spans="1:8" ht="12" customHeight="1" x14ac:dyDescent="0.25">
      <c r="A84" s="39"/>
      <c r="B84" s="32"/>
      <c r="C84" s="155"/>
      <c r="D84" s="156"/>
      <c r="E84" s="157"/>
      <c r="F84" s="158"/>
      <c r="G84" s="159"/>
      <c r="H84" s="154">
        <v>0.61</v>
      </c>
    </row>
    <row r="85" spans="1:8" ht="12" customHeight="1" x14ac:dyDescent="0.25">
      <c r="A85" s="63"/>
      <c r="B85" s="65"/>
      <c r="C85" s="131" t="s">
        <v>9</v>
      </c>
      <c r="D85" s="132">
        <f>E83</f>
        <v>1.0899999999999999</v>
      </c>
      <c r="E85" s="133">
        <f>D85+H85</f>
        <v>1.2899999999999998</v>
      </c>
      <c r="F85" s="134"/>
      <c r="G85" s="135"/>
      <c r="H85" s="154">
        <v>0.2</v>
      </c>
    </row>
    <row r="86" spans="1:8" ht="12" customHeight="1" x14ac:dyDescent="0.25">
      <c r="A86" s="43"/>
      <c r="B86" s="45"/>
      <c r="C86" s="143"/>
      <c r="D86" s="144">
        <f t="shared" ref="D86:D128" si="5">E85</f>
        <v>1.2899999999999998</v>
      </c>
      <c r="E86" s="145">
        <f>D86+H86</f>
        <v>1.67</v>
      </c>
      <c r="F86" s="146"/>
      <c r="G86" s="147"/>
      <c r="H86" s="154">
        <v>0.38</v>
      </c>
    </row>
    <row r="87" spans="1:8" ht="12" customHeight="1" x14ac:dyDescent="0.25">
      <c r="A87" s="100" t="s">
        <v>238</v>
      </c>
      <c r="B87" s="102" t="s">
        <v>41</v>
      </c>
      <c r="C87" s="163" t="s">
        <v>4</v>
      </c>
      <c r="D87" s="164">
        <v>0</v>
      </c>
      <c r="E87" s="165">
        <f>D87+H87</f>
        <v>0.17499999999999999</v>
      </c>
      <c r="F87" s="166"/>
      <c r="G87" s="167"/>
      <c r="H87" s="154">
        <v>0.17499999999999999</v>
      </c>
    </row>
    <row r="88" spans="1:8" ht="12" customHeight="1" x14ac:dyDescent="0.25">
      <c r="A88" s="86" t="s">
        <v>99</v>
      </c>
      <c r="B88" s="88" t="s">
        <v>0</v>
      </c>
      <c r="C88" s="125" t="s">
        <v>4</v>
      </c>
      <c r="D88" s="126">
        <v>0</v>
      </c>
      <c r="E88" s="127">
        <f>D88+H88+H89</f>
        <v>0.61</v>
      </c>
      <c r="F88" s="128"/>
      <c r="G88" s="129"/>
      <c r="H88" s="154">
        <v>0.44</v>
      </c>
    </row>
    <row r="89" spans="1:8" ht="12" customHeight="1" x14ac:dyDescent="0.25">
      <c r="A89" s="169" t="s">
        <v>238</v>
      </c>
      <c r="B89" s="170"/>
      <c r="C89" s="171"/>
      <c r="D89" s="172"/>
      <c r="E89" s="173"/>
      <c r="F89" s="174"/>
      <c r="G89" s="175"/>
      <c r="H89" s="154">
        <v>0.17</v>
      </c>
    </row>
    <row r="90" spans="1:8" ht="12" customHeight="1" x14ac:dyDescent="0.25">
      <c r="A90" s="43"/>
      <c r="B90" s="45"/>
      <c r="C90" s="143" t="s">
        <v>9</v>
      </c>
      <c r="D90" s="144">
        <f>E88</f>
        <v>0.61</v>
      </c>
      <c r="E90" s="145">
        <f>D90+H90</f>
        <v>0.93199999999999994</v>
      </c>
      <c r="F90" s="146"/>
      <c r="G90" s="147"/>
      <c r="H90" s="154">
        <v>0.32200000000000001</v>
      </c>
    </row>
    <row r="91" spans="1:8" ht="12" customHeight="1" x14ac:dyDescent="0.25">
      <c r="A91" s="86" t="s">
        <v>99</v>
      </c>
      <c r="B91" s="88" t="s">
        <v>42</v>
      </c>
      <c r="C91" s="125" t="s">
        <v>4</v>
      </c>
      <c r="D91" s="126">
        <v>0</v>
      </c>
      <c r="E91" s="127">
        <f>D91+H91+H92+H93</f>
        <v>0.312</v>
      </c>
      <c r="F91" s="128"/>
      <c r="G91" s="129"/>
      <c r="H91" s="154">
        <v>0.09</v>
      </c>
    </row>
    <row r="92" spans="1:8" ht="12" customHeight="1" x14ac:dyDescent="0.25">
      <c r="A92" s="169"/>
      <c r="B92" s="170"/>
      <c r="C92" s="171"/>
      <c r="D92" s="172"/>
      <c r="E92" s="173"/>
      <c r="F92" s="174"/>
      <c r="G92" s="175"/>
      <c r="H92" s="154">
        <v>4.4999999999999998E-2</v>
      </c>
    </row>
    <row r="93" spans="1:8" ht="12" customHeight="1" x14ac:dyDescent="0.25">
      <c r="A93" s="43"/>
      <c r="B93" s="45"/>
      <c r="C93" s="143"/>
      <c r="D93" s="144"/>
      <c r="E93" s="145"/>
      <c r="F93" s="146"/>
      <c r="G93" s="147"/>
      <c r="H93" s="154">
        <v>0.17699999999999999</v>
      </c>
    </row>
    <row r="94" spans="1:8" ht="12" customHeight="1" x14ac:dyDescent="0.25">
      <c r="A94" s="39" t="s">
        <v>99</v>
      </c>
      <c r="B94" s="32" t="s">
        <v>47</v>
      </c>
      <c r="C94" s="155" t="s">
        <v>4</v>
      </c>
      <c r="D94" s="156">
        <v>0</v>
      </c>
      <c r="E94" s="157">
        <f t="shared" ref="E94:E113" si="6">D94+H94</f>
        <v>0.59399999999999997</v>
      </c>
      <c r="F94" s="158"/>
      <c r="G94" s="159"/>
      <c r="H94" s="154">
        <v>0.59399999999999997</v>
      </c>
    </row>
    <row r="95" spans="1:8" ht="12" customHeight="1" x14ac:dyDescent="0.25">
      <c r="A95" s="39" t="s">
        <v>238</v>
      </c>
      <c r="B95" s="180" t="s">
        <v>208</v>
      </c>
      <c r="C95" s="155"/>
      <c r="D95" s="156">
        <v>0</v>
      </c>
      <c r="E95" s="157">
        <f t="shared" si="6"/>
        <v>8.5000000000000006E-2</v>
      </c>
      <c r="F95" s="158"/>
      <c r="G95" s="159"/>
      <c r="H95" s="154">
        <v>8.5000000000000006E-2</v>
      </c>
    </row>
    <row r="96" spans="1:8" ht="12" customHeight="1" x14ac:dyDescent="0.25">
      <c r="A96" s="39"/>
      <c r="B96" s="180"/>
      <c r="C96" s="155"/>
      <c r="D96" s="132">
        <f t="shared" si="5"/>
        <v>8.5000000000000006E-2</v>
      </c>
      <c r="E96" s="133">
        <f t="shared" si="6"/>
        <v>0.14100000000000001</v>
      </c>
      <c r="F96" s="134"/>
      <c r="G96" s="135"/>
      <c r="H96" s="154">
        <v>5.6000000000000001E-2</v>
      </c>
    </row>
    <row r="97" spans="1:9" ht="12" customHeight="1" x14ac:dyDescent="0.25">
      <c r="A97" s="39"/>
      <c r="B97" s="180"/>
      <c r="C97" s="155"/>
      <c r="D97" s="132">
        <f t="shared" si="5"/>
        <v>0.14100000000000001</v>
      </c>
      <c r="E97" s="133">
        <f t="shared" si="6"/>
        <v>0.23100000000000001</v>
      </c>
      <c r="F97" s="134"/>
      <c r="G97" s="135"/>
      <c r="H97" s="154">
        <v>0.09</v>
      </c>
    </row>
    <row r="98" spans="1:9" ht="12" customHeight="1" x14ac:dyDescent="0.25">
      <c r="A98" s="63" t="s">
        <v>238</v>
      </c>
      <c r="B98" s="161" t="s">
        <v>209</v>
      </c>
      <c r="C98" s="131" t="s">
        <v>9</v>
      </c>
      <c r="D98" s="132">
        <v>0</v>
      </c>
      <c r="E98" s="133">
        <f t="shared" si="6"/>
        <v>0.19500000000000001</v>
      </c>
      <c r="F98" s="134"/>
      <c r="G98" s="135"/>
      <c r="H98" s="154">
        <v>0.19500000000000001</v>
      </c>
    </row>
    <row r="99" spans="1:9" ht="12" customHeight="1" x14ac:dyDescent="0.25">
      <c r="A99" s="63" t="s">
        <v>238</v>
      </c>
      <c r="B99" s="161" t="s">
        <v>210</v>
      </c>
      <c r="C99" s="131" t="s">
        <v>9</v>
      </c>
      <c r="D99" s="132">
        <v>0</v>
      </c>
      <c r="E99" s="133">
        <f t="shared" si="6"/>
        <v>0.15</v>
      </c>
      <c r="F99" s="134"/>
      <c r="G99" s="135"/>
      <c r="H99" s="154">
        <v>0.15</v>
      </c>
    </row>
    <row r="100" spans="1:9" ht="12" customHeight="1" x14ac:dyDescent="0.25">
      <c r="A100" s="63"/>
      <c r="B100" s="161"/>
      <c r="C100" s="131"/>
      <c r="D100" s="132">
        <f t="shared" si="5"/>
        <v>0.15</v>
      </c>
      <c r="E100" s="133">
        <f t="shared" si="6"/>
        <v>0.21</v>
      </c>
      <c r="F100" s="134"/>
      <c r="G100" s="135"/>
      <c r="H100" s="154">
        <v>0.06</v>
      </c>
    </row>
    <row r="101" spans="1:9" ht="12" customHeight="1" x14ac:dyDescent="0.25">
      <c r="A101" s="63" t="s">
        <v>238</v>
      </c>
      <c r="B101" s="161" t="s">
        <v>211</v>
      </c>
      <c r="C101" s="131" t="s">
        <v>9</v>
      </c>
      <c r="D101" s="132">
        <v>0</v>
      </c>
      <c r="E101" s="133">
        <f t="shared" si="6"/>
        <v>0.28199999999999997</v>
      </c>
      <c r="F101" s="134"/>
      <c r="G101" s="135"/>
      <c r="H101" s="154">
        <v>0.28199999999999997</v>
      </c>
    </row>
    <row r="102" spans="1:9" ht="12" customHeight="1" x14ac:dyDescent="0.25">
      <c r="A102" s="72"/>
      <c r="B102" s="181"/>
      <c r="C102" s="137"/>
      <c r="D102" s="138">
        <f t="shared" si="5"/>
        <v>0.28199999999999997</v>
      </c>
      <c r="E102" s="139">
        <f t="shared" si="6"/>
        <v>0.39999999999999997</v>
      </c>
      <c r="F102" s="140"/>
      <c r="G102" s="141"/>
      <c r="H102" s="154">
        <v>0.11799999999999999</v>
      </c>
    </row>
    <row r="103" spans="1:9" ht="12" customHeight="1" x14ac:dyDescent="0.25">
      <c r="A103" s="43" t="s">
        <v>238</v>
      </c>
      <c r="B103" s="85" t="s">
        <v>212</v>
      </c>
      <c r="C103" s="143" t="s">
        <v>9</v>
      </c>
      <c r="D103" s="144">
        <v>0</v>
      </c>
      <c r="E103" s="145">
        <f t="shared" si="6"/>
        <v>0.161</v>
      </c>
      <c r="F103" s="146"/>
      <c r="G103" s="147"/>
      <c r="H103" s="154">
        <v>0.161</v>
      </c>
    </row>
    <row r="104" spans="1:9" ht="12" customHeight="1" x14ac:dyDescent="0.25">
      <c r="A104" s="169"/>
      <c r="B104" s="170" t="s">
        <v>183</v>
      </c>
      <c r="C104" s="171"/>
      <c r="D104" s="172">
        <v>0</v>
      </c>
      <c r="E104" s="173">
        <f t="shared" si="6"/>
        <v>0.18</v>
      </c>
      <c r="F104" s="174"/>
      <c r="G104" s="175"/>
      <c r="H104" s="154">
        <v>0.18</v>
      </c>
    </row>
    <row r="105" spans="1:9" ht="12" customHeight="1" x14ac:dyDescent="0.25">
      <c r="A105" s="52"/>
      <c r="B105" s="54" t="s">
        <v>186</v>
      </c>
      <c r="C105" s="149"/>
      <c r="D105" s="150">
        <v>0</v>
      </c>
      <c r="E105" s="151">
        <f t="shared" si="6"/>
        <v>8.3000000000000004E-2</v>
      </c>
      <c r="F105" s="152"/>
      <c r="G105" s="153"/>
      <c r="H105" s="154">
        <v>8.3000000000000004E-2</v>
      </c>
    </row>
    <row r="106" spans="1:9" ht="12" customHeight="1" x14ac:dyDescent="0.25">
      <c r="A106" s="52"/>
      <c r="B106" s="54" t="s">
        <v>189</v>
      </c>
      <c r="C106" s="149"/>
      <c r="D106" s="150">
        <v>0</v>
      </c>
      <c r="E106" s="151">
        <f t="shared" si="6"/>
        <v>0.48</v>
      </c>
      <c r="F106" s="152"/>
      <c r="G106" s="153"/>
      <c r="H106" s="154">
        <v>0.48</v>
      </c>
    </row>
    <row r="107" spans="1:9" ht="12" customHeight="1" x14ac:dyDescent="0.25">
      <c r="A107" s="86" t="s">
        <v>238</v>
      </c>
      <c r="B107" s="88" t="s">
        <v>229</v>
      </c>
      <c r="C107" s="125"/>
      <c r="D107" s="126">
        <v>0</v>
      </c>
      <c r="E107" s="127">
        <f t="shared" si="6"/>
        <v>0.25</v>
      </c>
      <c r="F107" s="128"/>
      <c r="G107" s="129"/>
      <c r="H107" s="154">
        <v>0.25</v>
      </c>
      <c r="I107" s="7"/>
    </row>
    <row r="108" spans="1:9" ht="12" customHeight="1" x14ac:dyDescent="0.25">
      <c r="A108" s="169"/>
      <c r="B108" s="182" t="s">
        <v>232</v>
      </c>
      <c r="C108" s="171"/>
      <c r="D108" s="172">
        <v>0</v>
      </c>
      <c r="E108" s="173">
        <f t="shared" si="6"/>
        <v>0.05</v>
      </c>
      <c r="F108" s="174"/>
      <c r="G108" s="175"/>
      <c r="H108" s="154">
        <v>0.05</v>
      </c>
      <c r="I108" s="7"/>
    </row>
    <row r="109" spans="1:9" ht="12" customHeight="1" x14ac:dyDescent="0.25">
      <c r="A109" s="43"/>
      <c r="B109" s="85" t="s">
        <v>233</v>
      </c>
      <c r="C109" s="143"/>
      <c r="D109" s="144">
        <v>0</v>
      </c>
      <c r="E109" s="145">
        <f t="shared" si="6"/>
        <v>3.5000000000000003E-2</v>
      </c>
      <c r="F109" s="146"/>
      <c r="G109" s="147"/>
      <c r="H109" s="154">
        <v>3.5000000000000003E-2</v>
      </c>
      <c r="I109" s="7"/>
    </row>
    <row r="110" spans="1:9" ht="12" customHeight="1" x14ac:dyDescent="0.25">
      <c r="A110" s="100"/>
      <c r="B110" s="102" t="s">
        <v>188</v>
      </c>
      <c r="C110" s="163"/>
      <c r="D110" s="164">
        <v>0</v>
      </c>
      <c r="E110" s="165">
        <f t="shared" si="6"/>
        <v>0.48</v>
      </c>
      <c r="F110" s="166"/>
      <c r="G110" s="167"/>
      <c r="H110" s="154">
        <v>0.48</v>
      </c>
    </row>
    <row r="111" spans="1:9" ht="12" customHeight="1" x14ac:dyDescent="0.25">
      <c r="A111" s="39"/>
      <c r="B111" s="98" t="s">
        <v>187</v>
      </c>
      <c r="C111" s="155"/>
      <c r="D111" s="156">
        <v>0</v>
      </c>
      <c r="E111" s="157">
        <f t="shared" si="6"/>
        <v>0.17799999999999999</v>
      </c>
      <c r="F111" s="158"/>
      <c r="G111" s="159"/>
      <c r="H111" s="154">
        <v>0.17799999999999999</v>
      </c>
    </row>
    <row r="112" spans="1:9" ht="12" customHeight="1" x14ac:dyDescent="0.25">
      <c r="A112" s="39"/>
      <c r="B112" s="183" t="s">
        <v>205</v>
      </c>
      <c r="C112" s="155"/>
      <c r="D112" s="156">
        <v>0</v>
      </c>
      <c r="E112" s="157">
        <f t="shared" si="6"/>
        <v>4.7E-2</v>
      </c>
      <c r="F112" s="158"/>
      <c r="G112" s="159"/>
      <c r="H112" s="154">
        <v>4.7E-2</v>
      </c>
    </row>
    <row r="113" spans="1:8" ht="12" customHeight="1" thickBot="1" x14ac:dyDescent="0.3">
      <c r="A113" s="39"/>
      <c r="B113" s="180" t="s">
        <v>206</v>
      </c>
      <c r="C113" s="155"/>
      <c r="D113" s="156">
        <v>0</v>
      </c>
      <c r="E113" s="157">
        <f t="shared" si="6"/>
        <v>4.7E-2</v>
      </c>
      <c r="F113" s="158"/>
      <c r="G113" s="159"/>
      <c r="H113" s="154">
        <v>4.7E-2</v>
      </c>
    </row>
    <row r="114" spans="1:8" ht="12" customHeight="1" thickTop="1" x14ac:dyDescent="0.25">
      <c r="A114" s="123"/>
      <c r="B114" s="124" t="s">
        <v>68</v>
      </c>
      <c r="C114" s="124"/>
      <c r="D114" s="178"/>
      <c r="E114" s="178"/>
      <c r="F114" s="179"/>
      <c r="G114" s="179"/>
      <c r="H114" s="154"/>
    </row>
    <row r="115" spans="1:8" ht="12" customHeight="1" x14ac:dyDescent="0.25">
      <c r="A115" s="86" t="s">
        <v>99</v>
      </c>
      <c r="B115" s="88" t="s">
        <v>53</v>
      </c>
      <c r="C115" s="125" t="s">
        <v>4</v>
      </c>
      <c r="D115" s="126">
        <v>0</v>
      </c>
      <c r="E115" s="127">
        <f t="shared" ref="E115:E131" si="7">D115+H115</f>
        <v>0.06</v>
      </c>
      <c r="F115" s="128"/>
      <c r="G115" s="129"/>
      <c r="H115" s="154">
        <v>0.06</v>
      </c>
    </row>
    <row r="116" spans="1:8" ht="12" customHeight="1" x14ac:dyDescent="0.25">
      <c r="A116" s="43" t="s">
        <v>238</v>
      </c>
      <c r="B116" s="45"/>
      <c r="C116" s="143" t="s">
        <v>9</v>
      </c>
      <c r="D116" s="144">
        <f t="shared" si="5"/>
        <v>0.06</v>
      </c>
      <c r="E116" s="145">
        <f t="shared" si="7"/>
        <v>0.224</v>
      </c>
      <c r="F116" s="146"/>
      <c r="G116" s="147"/>
      <c r="H116" s="154">
        <v>0.16400000000000001</v>
      </c>
    </row>
    <row r="117" spans="1:8" ht="12" customHeight="1" x14ac:dyDescent="0.25">
      <c r="A117" s="52" t="s">
        <v>238</v>
      </c>
      <c r="B117" s="54" t="s">
        <v>54</v>
      </c>
      <c r="C117" s="149" t="s">
        <v>4</v>
      </c>
      <c r="D117" s="150">
        <v>0</v>
      </c>
      <c r="E117" s="151">
        <f t="shared" si="7"/>
        <v>0.20699999999999999</v>
      </c>
      <c r="F117" s="152"/>
      <c r="G117" s="153"/>
      <c r="H117" s="154">
        <v>0.20699999999999999</v>
      </c>
    </row>
    <row r="118" spans="1:8" ht="12" customHeight="1" x14ac:dyDescent="0.25">
      <c r="A118" s="52" t="s">
        <v>238</v>
      </c>
      <c r="B118" s="54" t="s">
        <v>55</v>
      </c>
      <c r="C118" s="149" t="s">
        <v>4</v>
      </c>
      <c r="D118" s="150">
        <v>0</v>
      </c>
      <c r="E118" s="151">
        <f t="shared" si="7"/>
        <v>0.192</v>
      </c>
      <c r="F118" s="152"/>
      <c r="G118" s="153"/>
      <c r="H118" s="154">
        <v>0.192</v>
      </c>
    </row>
    <row r="119" spans="1:8" ht="12" customHeight="1" x14ac:dyDescent="0.25">
      <c r="A119" s="52" t="s">
        <v>238</v>
      </c>
      <c r="B119" s="54" t="s">
        <v>56</v>
      </c>
      <c r="C119" s="149" t="s">
        <v>4</v>
      </c>
      <c r="D119" s="150">
        <v>0</v>
      </c>
      <c r="E119" s="151">
        <f t="shared" si="7"/>
        <v>0.183</v>
      </c>
      <c r="F119" s="152"/>
      <c r="G119" s="153"/>
      <c r="H119" s="154">
        <v>0.183</v>
      </c>
    </row>
    <row r="120" spans="1:8" ht="12" customHeight="1" x14ac:dyDescent="0.25">
      <c r="A120" s="52" t="s">
        <v>238</v>
      </c>
      <c r="B120" s="54" t="s">
        <v>57</v>
      </c>
      <c r="C120" s="149" t="s">
        <v>4</v>
      </c>
      <c r="D120" s="150">
        <v>0</v>
      </c>
      <c r="E120" s="151">
        <f t="shared" si="7"/>
        <v>0.16800000000000001</v>
      </c>
      <c r="F120" s="152"/>
      <c r="G120" s="153"/>
      <c r="H120" s="154">
        <v>0.16800000000000001</v>
      </c>
    </row>
    <row r="121" spans="1:8" ht="12" customHeight="1" x14ac:dyDescent="0.25">
      <c r="A121" s="52" t="s">
        <v>238</v>
      </c>
      <c r="B121" s="54" t="s">
        <v>58</v>
      </c>
      <c r="C121" s="149" t="s">
        <v>9</v>
      </c>
      <c r="D121" s="150">
        <v>0</v>
      </c>
      <c r="E121" s="151">
        <f t="shared" si="7"/>
        <v>0.16500000000000001</v>
      </c>
      <c r="F121" s="152"/>
      <c r="G121" s="153"/>
      <c r="H121" s="154">
        <v>0.16500000000000001</v>
      </c>
    </row>
    <row r="122" spans="1:8" ht="12" customHeight="1" x14ac:dyDescent="0.25">
      <c r="A122" s="52" t="s">
        <v>238</v>
      </c>
      <c r="B122" s="54" t="s">
        <v>59</v>
      </c>
      <c r="C122" s="149" t="s">
        <v>9</v>
      </c>
      <c r="D122" s="150">
        <v>0</v>
      </c>
      <c r="E122" s="151">
        <f t="shared" si="7"/>
        <v>7.8E-2</v>
      </c>
      <c r="F122" s="152"/>
      <c r="G122" s="153"/>
      <c r="H122" s="154">
        <v>7.8E-2</v>
      </c>
    </row>
    <row r="123" spans="1:8" ht="12" customHeight="1" x14ac:dyDescent="0.25">
      <c r="A123" s="52" t="s">
        <v>238</v>
      </c>
      <c r="B123" s="54" t="s">
        <v>60</v>
      </c>
      <c r="C123" s="149" t="s">
        <v>9</v>
      </c>
      <c r="D123" s="150">
        <v>0</v>
      </c>
      <c r="E123" s="151">
        <f t="shared" si="7"/>
        <v>0.10199999999999999</v>
      </c>
      <c r="F123" s="152"/>
      <c r="G123" s="153"/>
      <c r="H123" s="154">
        <v>0.10199999999999999</v>
      </c>
    </row>
    <row r="124" spans="1:8" ht="12" customHeight="1" x14ac:dyDescent="0.25">
      <c r="A124" s="52" t="s">
        <v>238</v>
      </c>
      <c r="B124" s="54" t="s">
        <v>61</v>
      </c>
      <c r="C124" s="149" t="s">
        <v>9</v>
      </c>
      <c r="D124" s="150">
        <v>0</v>
      </c>
      <c r="E124" s="151">
        <f t="shared" si="7"/>
        <v>0.11600000000000001</v>
      </c>
      <c r="F124" s="152"/>
      <c r="G124" s="153"/>
      <c r="H124" s="154">
        <v>0.11600000000000001</v>
      </c>
    </row>
    <row r="125" spans="1:8" ht="12" customHeight="1" x14ac:dyDescent="0.25">
      <c r="A125" s="52" t="s">
        <v>238</v>
      </c>
      <c r="B125" s="54" t="s">
        <v>62</v>
      </c>
      <c r="C125" s="149" t="s">
        <v>4</v>
      </c>
      <c r="D125" s="150">
        <v>0</v>
      </c>
      <c r="E125" s="151">
        <f t="shared" si="7"/>
        <v>7.4999999999999997E-2</v>
      </c>
      <c r="F125" s="152"/>
      <c r="G125" s="153"/>
      <c r="H125" s="154">
        <v>7.4999999999999997E-2</v>
      </c>
    </row>
    <row r="126" spans="1:8" ht="12" customHeight="1" x14ac:dyDescent="0.25">
      <c r="A126" s="52" t="s">
        <v>238</v>
      </c>
      <c r="B126" s="54" t="s">
        <v>63</v>
      </c>
      <c r="C126" s="149" t="s">
        <v>9</v>
      </c>
      <c r="D126" s="150">
        <v>0</v>
      </c>
      <c r="E126" s="151">
        <f t="shared" si="7"/>
        <v>0.125</v>
      </c>
      <c r="F126" s="152"/>
      <c r="G126" s="153"/>
      <c r="H126" s="154">
        <v>0.125</v>
      </c>
    </row>
    <row r="127" spans="1:8" ht="12" customHeight="1" x14ac:dyDescent="0.25">
      <c r="A127" s="63" t="s">
        <v>238</v>
      </c>
      <c r="B127" s="88" t="s">
        <v>230</v>
      </c>
      <c r="C127" s="125" t="s">
        <v>4</v>
      </c>
      <c r="D127" s="126">
        <v>0</v>
      </c>
      <c r="E127" s="127">
        <f t="shared" si="7"/>
        <v>2.5000000000000001E-2</v>
      </c>
      <c r="F127" s="128"/>
      <c r="G127" s="129"/>
      <c r="H127" s="154">
        <v>2.5000000000000001E-2</v>
      </c>
    </row>
    <row r="128" spans="1:8" ht="12" customHeight="1" x14ac:dyDescent="0.25">
      <c r="A128" s="63"/>
      <c r="B128" s="45"/>
      <c r="C128" s="143" t="s">
        <v>9</v>
      </c>
      <c r="D128" s="144">
        <f t="shared" si="5"/>
        <v>2.5000000000000001E-2</v>
      </c>
      <c r="E128" s="145">
        <f t="shared" si="7"/>
        <v>7.1000000000000008E-2</v>
      </c>
      <c r="F128" s="146"/>
      <c r="G128" s="147"/>
      <c r="H128" s="154">
        <v>4.5999999999999999E-2</v>
      </c>
    </row>
    <row r="129" spans="1:9" ht="12" customHeight="1" x14ac:dyDescent="0.25">
      <c r="A129" s="169" t="s">
        <v>238</v>
      </c>
      <c r="B129" s="170" t="s">
        <v>64</v>
      </c>
      <c r="C129" s="171" t="s">
        <v>9</v>
      </c>
      <c r="D129" s="172">
        <v>0</v>
      </c>
      <c r="E129" s="173">
        <f t="shared" si="7"/>
        <v>3.6999999999999998E-2</v>
      </c>
      <c r="F129" s="174"/>
      <c r="G129" s="175"/>
      <c r="H129" s="154">
        <v>3.6999999999999998E-2</v>
      </c>
    </row>
    <row r="130" spans="1:9" ht="12" customHeight="1" x14ac:dyDescent="0.25">
      <c r="A130" s="52" t="s">
        <v>238</v>
      </c>
      <c r="B130" s="54" t="s">
        <v>65</v>
      </c>
      <c r="C130" s="149" t="s">
        <v>12</v>
      </c>
      <c r="D130" s="150">
        <v>0</v>
      </c>
      <c r="E130" s="151">
        <f t="shared" si="7"/>
        <v>7.3999999999999996E-2</v>
      </c>
      <c r="F130" s="152"/>
      <c r="G130" s="153"/>
      <c r="H130" s="154">
        <v>7.3999999999999996E-2</v>
      </c>
    </row>
    <row r="131" spans="1:9" ht="12" customHeight="1" x14ac:dyDescent="0.25">
      <c r="A131" s="169" t="s">
        <v>238</v>
      </c>
      <c r="B131" s="170" t="s">
        <v>66</v>
      </c>
      <c r="C131" s="171" t="s">
        <v>9</v>
      </c>
      <c r="D131" s="172">
        <v>0</v>
      </c>
      <c r="E131" s="173">
        <f t="shared" si="7"/>
        <v>0.16900000000000001</v>
      </c>
      <c r="F131" s="174"/>
      <c r="G131" s="175"/>
      <c r="H131" s="154">
        <v>0.16900000000000001</v>
      </c>
    </row>
    <row r="132" spans="1:9" ht="12" customHeight="1" x14ac:dyDescent="0.25">
      <c r="A132" s="86" t="s">
        <v>238</v>
      </c>
      <c r="B132" s="88" t="s">
        <v>67</v>
      </c>
      <c r="C132" s="125" t="s">
        <v>4</v>
      </c>
      <c r="D132" s="126">
        <v>0</v>
      </c>
      <c r="E132" s="127">
        <f>D132+H132+H133</f>
        <v>0.15000000000000002</v>
      </c>
      <c r="F132" s="128"/>
      <c r="G132" s="129"/>
      <c r="H132" s="154">
        <v>7.0000000000000007E-2</v>
      </c>
    </row>
    <row r="133" spans="1:9" ht="12" customHeight="1" x14ac:dyDescent="0.25">
      <c r="A133" s="39"/>
      <c r="B133" s="32"/>
      <c r="C133" s="155"/>
      <c r="D133" s="156"/>
      <c r="E133" s="157"/>
      <c r="F133" s="158"/>
      <c r="G133" s="159"/>
      <c r="H133" s="154">
        <v>0.08</v>
      </c>
    </row>
    <row r="134" spans="1:9" ht="12" customHeight="1" x14ac:dyDescent="0.25">
      <c r="A134" s="63"/>
      <c r="B134" s="65"/>
      <c r="C134" s="131" t="s">
        <v>9</v>
      </c>
      <c r="D134" s="132">
        <f>E132</f>
        <v>0.15000000000000002</v>
      </c>
      <c r="E134" s="133">
        <f>D134+H134</f>
        <v>0.17900000000000002</v>
      </c>
      <c r="F134" s="134"/>
      <c r="G134" s="135"/>
      <c r="H134" s="154">
        <v>2.9000000000000001E-2</v>
      </c>
    </row>
    <row r="135" spans="1:9" ht="12" customHeight="1" x14ac:dyDescent="0.25">
      <c r="A135" s="43" t="s">
        <v>238</v>
      </c>
      <c r="B135" s="85" t="s">
        <v>215</v>
      </c>
      <c r="C135" s="143" t="s">
        <v>12</v>
      </c>
      <c r="D135" s="144">
        <v>0</v>
      </c>
      <c r="E135" s="145">
        <f>D135+H135</f>
        <v>0.06</v>
      </c>
      <c r="F135" s="146"/>
      <c r="G135" s="147"/>
      <c r="H135" s="154">
        <v>0.06</v>
      </c>
    </row>
    <row r="136" spans="1:9" ht="12" customHeight="1" x14ac:dyDescent="0.25">
      <c r="A136" s="86" t="s">
        <v>99</v>
      </c>
      <c r="B136" s="88" t="s">
        <v>50</v>
      </c>
      <c r="C136" s="125" t="s">
        <v>4</v>
      </c>
      <c r="D136" s="126">
        <v>0</v>
      </c>
      <c r="E136" s="127">
        <f>D136+H136+H137</f>
        <v>0.68200000000000005</v>
      </c>
      <c r="F136" s="128"/>
      <c r="G136" s="129"/>
      <c r="H136" s="154">
        <v>5.5E-2</v>
      </c>
    </row>
    <row r="137" spans="1:9" ht="12" customHeight="1" x14ac:dyDescent="0.25">
      <c r="A137" s="39"/>
      <c r="B137" s="32"/>
      <c r="C137" s="155"/>
      <c r="D137" s="156"/>
      <c r="E137" s="157"/>
      <c r="F137" s="158"/>
      <c r="G137" s="159"/>
      <c r="H137" s="154">
        <v>0.627</v>
      </c>
      <c r="I137" s="8"/>
    </row>
    <row r="138" spans="1:9" ht="12" customHeight="1" x14ac:dyDescent="0.25">
      <c r="A138" s="63" t="s">
        <v>238</v>
      </c>
      <c r="B138" s="161" t="s">
        <v>220</v>
      </c>
      <c r="C138" s="131" t="s">
        <v>9</v>
      </c>
      <c r="D138" s="132">
        <v>0</v>
      </c>
      <c r="E138" s="133">
        <f t="shared" ref="E138:E152" si="8">D138+H138</f>
        <v>7.1999999999999995E-2</v>
      </c>
      <c r="F138" s="134"/>
      <c r="G138" s="135"/>
      <c r="H138" s="154">
        <v>7.1999999999999995E-2</v>
      </c>
    </row>
    <row r="139" spans="1:9" ht="12" customHeight="1" x14ac:dyDescent="0.25">
      <c r="A139" s="39" t="s">
        <v>238</v>
      </c>
      <c r="B139" s="161" t="s">
        <v>178</v>
      </c>
      <c r="C139" s="155"/>
      <c r="D139" s="144">
        <v>0</v>
      </c>
      <c r="E139" s="145">
        <f t="shared" si="8"/>
        <v>0.06</v>
      </c>
      <c r="F139" s="146"/>
      <c r="G139" s="147"/>
      <c r="H139" s="154">
        <v>0.06</v>
      </c>
    </row>
    <row r="140" spans="1:9" ht="12" customHeight="1" x14ac:dyDescent="0.25">
      <c r="A140" s="86" t="s">
        <v>238</v>
      </c>
      <c r="B140" s="88" t="s">
        <v>219</v>
      </c>
      <c r="C140" s="125"/>
      <c r="D140" s="126">
        <v>0</v>
      </c>
      <c r="E140" s="127">
        <f t="shared" si="8"/>
        <v>2.5000000000000001E-2</v>
      </c>
      <c r="F140" s="128"/>
      <c r="G140" s="129"/>
      <c r="H140" s="154">
        <v>2.5000000000000001E-2</v>
      </c>
    </row>
    <row r="141" spans="1:9" ht="12" customHeight="1" x14ac:dyDescent="0.25">
      <c r="A141" s="43"/>
      <c r="B141" s="45"/>
      <c r="C141" s="143"/>
      <c r="D141" s="144">
        <f t="shared" ref="D141:D172" si="9">E140</f>
        <v>2.5000000000000001E-2</v>
      </c>
      <c r="E141" s="145">
        <f t="shared" si="8"/>
        <v>0.1</v>
      </c>
      <c r="F141" s="146"/>
      <c r="G141" s="147"/>
      <c r="H141" s="154">
        <v>7.4999999999999997E-2</v>
      </c>
    </row>
    <row r="142" spans="1:9" ht="12" customHeight="1" x14ac:dyDescent="0.25">
      <c r="A142" s="86" t="s">
        <v>238</v>
      </c>
      <c r="B142" s="88" t="s">
        <v>52</v>
      </c>
      <c r="C142" s="125" t="s">
        <v>9</v>
      </c>
      <c r="D142" s="126">
        <v>0</v>
      </c>
      <c r="E142" s="127">
        <f t="shared" si="8"/>
        <v>0.158</v>
      </c>
      <c r="F142" s="128"/>
      <c r="G142" s="129"/>
      <c r="H142" s="154">
        <v>0.158</v>
      </c>
    </row>
    <row r="143" spans="1:9" ht="12" customHeight="1" x14ac:dyDescent="0.25">
      <c r="A143" s="63"/>
      <c r="B143" s="65"/>
      <c r="C143" s="131"/>
      <c r="D143" s="132">
        <f t="shared" si="9"/>
        <v>0.158</v>
      </c>
      <c r="E143" s="133">
        <f t="shared" si="8"/>
        <v>0.19800000000000001</v>
      </c>
      <c r="F143" s="134"/>
      <c r="G143" s="135"/>
      <c r="H143" s="154">
        <v>0.04</v>
      </c>
    </row>
    <row r="144" spans="1:9" ht="12" customHeight="1" x14ac:dyDescent="0.25">
      <c r="A144" s="63"/>
      <c r="B144" s="65"/>
      <c r="C144" s="131"/>
      <c r="D144" s="132">
        <f t="shared" si="9"/>
        <v>0.19800000000000001</v>
      </c>
      <c r="E144" s="133">
        <f t="shared" si="8"/>
        <v>0.218</v>
      </c>
      <c r="F144" s="134"/>
      <c r="G144" s="135"/>
      <c r="H144" s="154">
        <v>0.02</v>
      </c>
    </row>
    <row r="145" spans="1:8" ht="12" customHeight="1" x14ac:dyDescent="0.25">
      <c r="A145" s="63"/>
      <c r="B145" s="65"/>
      <c r="C145" s="131"/>
      <c r="D145" s="132">
        <f t="shared" si="9"/>
        <v>0.218</v>
      </c>
      <c r="E145" s="133">
        <f t="shared" si="8"/>
        <v>0.25800000000000001</v>
      </c>
      <c r="F145" s="134"/>
      <c r="G145" s="135"/>
      <c r="H145" s="154">
        <v>0.04</v>
      </c>
    </row>
    <row r="146" spans="1:8" ht="12" customHeight="1" x14ac:dyDescent="0.25">
      <c r="A146" s="63"/>
      <c r="B146" s="65"/>
      <c r="C146" s="131"/>
      <c r="D146" s="132">
        <f t="shared" si="9"/>
        <v>0.25800000000000001</v>
      </c>
      <c r="E146" s="133">
        <f t="shared" si="8"/>
        <v>0.33300000000000002</v>
      </c>
      <c r="F146" s="134"/>
      <c r="G146" s="135"/>
      <c r="H146" s="154">
        <v>7.4999999999999997E-2</v>
      </c>
    </row>
    <row r="147" spans="1:8" ht="12" customHeight="1" x14ac:dyDescent="0.25">
      <c r="A147" s="63"/>
      <c r="B147" s="65"/>
      <c r="C147" s="131"/>
      <c r="D147" s="132">
        <f t="shared" si="9"/>
        <v>0.33300000000000002</v>
      </c>
      <c r="E147" s="133">
        <f t="shared" si="8"/>
        <v>0.41800000000000004</v>
      </c>
      <c r="F147" s="134"/>
      <c r="G147" s="135"/>
      <c r="H147" s="154">
        <v>8.5000000000000006E-2</v>
      </c>
    </row>
    <row r="148" spans="1:8" ht="12" customHeight="1" x14ac:dyDescent="0.25">
      <c r="A148" s="43"/>
      <c r="B148" s="85" t="s">
        <v>221</v>
      </c>
      <c r="C148" s="143"/>
      <c r="D148" s="144">
        <v>0</v>
      </c>
      <c r="E148" s="145">
        <f t="shared" si="8"/>
        <v>4.4999999999999998E-2</v>
      </c>
      <c r="F148" s="146"/>
      <c r="G148" s="147"/>
      <c r="H148" s="154">
        <v>4.4999999999999998E-2</v>
      </c>
    </row>
    <row r="149" spans="1:8" ht="12" customHeight="1" x14ac:dyDescent="0.25">
      <c r="A149" s="52" t="s">
        <v>238</v>
      </c>
      <c r="B149" s="54" t="s">
        <v>25</v>
      </c>
      <c r="C149" s="149" t="s">
        <v>4</v>
      </c>
      <c r="D149" s="150">
        <v>0</v>
      </c>
      <c r="E149" s="151">
        <f t="shared" si="8"/>
        <v>0.46</v>
      </c>
      <c r="F149" s="152"/>
      <c r="G149" s="153"/>
      <c r="H149" s="154">
        <v>0.46</v>
      </c>
    </row>
    <row r="150" spans="1:8" ht="12" customHeight="1" x14ac:dyDescent="0.25">
      <c r="A150" s="86" t="s">
        <v>99</v>
      </c>
      <c r="B150" s="88" t="s">
        <v>222</v>
      </c>
      <c r="C150" s="131" t="s">
        <v>4</v>
      </c>
      <c r="D150" s="126">
        <v>0</v>
      </c>
      <c r="E150" s="127">
        <f t="shared" si="8"/>
        <v>0.125</v>
      </c>
      <c r="F150" s="128"/>
      <c r="G150" s="129"/>
      <c r="H150" s="154">
        <v>0.125</v>
      </c>
    </row>
    <row r="151" spans="1:8" ht="12" customHeight="1" x14ac:dyDescent="0.25">
      <c r="A151" s="63"/>
      <c r="B151" s="161" t="s">
        <v>225</v>
      </c>
      <c r="C151" s="131"/>
      <c r="D151" s="132">
        <v>0</v>
      </c>
      <c r="E151" s="133">
        <f t="shared" si="8"/>
        <v>2.5000000000000001E-2</v>
      </c>
      <c r="F151" s="134"/>
      <c r="G151" s="135"/>
      <c r="H151" s="154">
        <v>2.5000000000000001E-2</v>
      </c>
    </row>
    <row r="152" spans="1:8" ht="12" customHeight="1" x14ac:dyDescent="0.25">
      <c r="A152" s="43"/>
      <c r="B152" s="85" t="s">
        <v>226</v>
      </c>
      <c r="C152" s="143"/>
      <c r="D152" s="144">
        <v>0</v>
      </c>
      <c r="E152" s="145">
        <f t="shared" si="8"/>
        <v>0.03</v>
      </c>
      <c r="F152" s="146"/>
      <c r="G152" s="147"/>
      <c r="H152" s="154">
        <v>0.03</v>
      </c>
    </row>
    <row r="153" spans="1:8" ht="12" customHeight="1" x14ac:dyDescent="0.25">
      <c r="A153" s="86" t="s">
        <v>6</v>
      </c>
      <c r="B153" s="88" t="s">
        <v>48</v>
      </c>
      <c r="C153" s="125" t="s">
        <v>4</v>
      </c>
      <c r="D153" s="126">
        <v>0</v>
      </c>
      <c r="E153" s="127">
        <f>D153+H153+H154</f>
        <v>0.51700000000000002</v>
      </c>
      <c r="F153" s="128"/>
      <c r="G153" s="129"/>
      <c r="H153" s="154">
        <v>0.217</v>
      </c>
    </row>
    <row r="154" spans="1:8" ht="12" customHeight="1" x14ac:dyDescent="0.25">
      <c r="A154" s="39" t="s">
        <v>99</v>
      </c>
      <c r="B154" s="32"/>
      <c r="C154" s="155"/>
      <c r="D154" s="156"/>
      <c r="E154" s="157"/>
      <c r="F154" s="158"/>
      <c r="G154" s="159"/>
      <c r="H154" s="154">
        <v>0.3</v>
      </c>
    </row>
    <row r="155" spans="1:8" ht="12" customHeight="1" x14ac:dyDescent="0.25">
      <c r="A155" s="63" t="s">
        <v>238</v>
      </c>
      <c r="B155" s="65"/>
      <c r="C155" s="131" t="s">
        <v>9</v>
      </c>
      <c r="D155" s="132">
        <f>E153</f>
        <v>0.51700000000000002</v>
      </c>
      <c r="E155" s="133">
        <f t="shared" ref="E155:E161" si="10">D155+H155</f>
        <v>0.78200000000000003</v>
      </c>
      <c r="F155" s="134"/>
      <c r="G155" s="135"/>
      <c r="H155" s="154">
        <v>0.26500000000000001</v>
      </c>
    </row>
    <row r="156" spans="1:8" ht="12" customHeight="1" x14ac:dyDescent="0.25">
      <c r="A156" s="63" t="s">
        <v>238</v>
      </c>
      <c r="B156" s="161" t="s">
        <v>215</v>
      </c>
      <c r="C156" s="131"/>
      <c r="D156" s="132">
        <v>0</v>
      </c>
      <c r="E156" s="133">
        <f t="shared" si="10"/>
        <v>0.02</v>
      </c>
      <c r="F156" s="134"/>
      <c r="G156" s="135"/>
      <c r="H156" s="154">
        <v>0.02</v>
      </c>
    </row>
    <row r="157" spans="1:8" ht="12" customHeight="1" x14ac:dyDescent="0.25">
      <c r="A157" s="43" t="s">
        <v>238</v>
      </c>
      <c r="B157" s="85" t="s">
        <v>216</v>
      </c>
      <c r="C157" s="143" t="s">
        <v>9</v>
      </c>
      <c r="D157" s="144">
        <v>0</v>
      </c>
      <c r="E157" s="145">
        <f t="shared" si="10"/>
        <v>7.4999999999999997E-2</v>
      </c>
      <c r="F157" s="146"/>
      <c r="G157" s="147"/>
      <c r="H157" s="154">
        <v>7.4999999999999997E-2</v>
      </c>
    </row>
    <row r="158" spans="1:8" ht="12" customHeight="1" x14ac:dyDescent="0.25">
      <c r="A158" s="86" t="s">
        <v>238</v>
      </c>
      <c r="B158" s="88" t="s">
        <v>224</v>
      </c>
      <c r="C158" s="131" t="s">
        <v>9</v>
      </c>
      <c r="D158" s="126">
        <v>0</v>
      </c>
      <c r="E158" s="127">
        <f t="shared" si="10"/>
        <v>6.8000000000000005E-2</v>
      </c>
      <c r="F158" s="128"/>
      <c r="G158" s="129"/>
      <c r="H158" s="154">
        <v>6.8000000000000005E-2</v>
      </c>
    </row>
    <row r="159" spans="1:8" ht="12" customHeight="1" x14ac:dyDescent="0.25">
      <c r="A159" s="63"/>
      <c r="B159" s="65"/>
      <c r="C159" s="131" t="s">
        <v>12</v>
      </c>
      <c r="D159" s="132">
        <f t="shared" si="9"/>
        <v>6.8000000000000005E-2</v>
      </c>
      <c r="E159" s="133">
        <f t="shared" si="10"/>
        <v>8.2000000000000003E-2</v>
      </c>
      <c r="F159" s="134"/>
      <c r="G159" s="135"/>
      <c r="H159" s="154">
        <v>1.4E-2</v>
      </c>
    </row>
    <row r="160" spans="1:8" ht="12" customHeight="1" x14ac:dyDescent="0.25">
      <c r="A160" s="43"/>
      <c r="B160" s="45"/>
      <c r="C160" s="137" t="s">
        <v>9</v>
      </c>
      <c r="D160" s="144">
        <f t="shared" si="9"/>
        <v>8.2000000000000003E-2</v>
      </c>
      <c r="E160" s="145">
        <f t="shared" si="10"/>
        <v>0.155</v>
      </c>
      <c r="F160" s="146"/>
      <c r="G160" s="147"/>
      <c r="H160" s="154">
        <v>7.2999999999999995E-2</v>
      </c>
    </row>
    <row r="161" spans="1:9" ht="12" customHeight="1" x14ac:dyDescent="0.25">
      <c r="A161" s="52" t="s">
        <v>238</v>
      </c>
      <c r="B161" s="54" t="s">
        <v>51</v>
      </c>
      <c r="C161" s="149" t="s">
        <v>9</v>
      </c>
      <c r="D161" s="150">
        <v>0</v>
      </c>
      <c r="E161" s="151">
        <f t="shared" si="10"/>
        <v>0.13600000000000001</v>
      </c>
      <c r="F161" s="152"/>
      <c r="G161" s="153"/>
      <c r="H161" s="154">
        <v>0.13600000000000001</v>
      </c>
    </row>
    <row r="162" spans="1:9" ht="12" customHeight="1" x14ac:dyDescent="0.25">
      <c r="A162" s="86" t="s">
        <v>99</v>
      </c>
      <c r="B162" s="32" t="s">
        <v>49</v>
      </c>
      <c r="C162" s="155" t="s">
        <v>4</v>
      </c>
      <c r="D162" s="156">
        <v>0</v>
      </c>
      <c r="E162" s="157">
        <f>D162+H162+H163</f>
        <v>0.26500000000000001</v>
      </c>
      <c r="F162" s="158"/>
      <c r="G162" s="159"/>
      <c r="H162" s="154">
        <v>8.5000000000000006E-2</v>
      </c>
    </row>
    <row r="163" spans="1:9" ht="12" customHeight="1" x14ac:dyDescent="0.25">
      <c r="A163" s="63"/>
      <c r="B163" s="65"/>
      <c r="C163" s="131"/>
      <c r="D163" s="132"/>
      <c r="E163" s="133"/>
      <c r="F163" s="134"/>
      <c r="G163" s="135"/>
      <c r="H163" s="154">
        <v>0.18</v>
      </c>
    </row>
    <row r="164" spans="1:9" ht="12" customHeight="1" x14ac:dyDescent="0.25">
      <c r="A164" s="43" t="s">
        <v>238</v>
      </c>
      <c r="B164" s="85" t="s">
        <v>217</v>
      </c>
      <c r="C164" s="143"/>
      <c r="D164" s="144">
        <v>0</v>
      </c>
      <c r="E164" s="145">
        <f t="shared" ref="E164:E175" si="11">D164+H164</f>
        <v>4.2999999999999997E-2</v>
      </c>
      <c r="F164" s="146"/>
      <c r="G164" s="147"/>
      <c r="H164" s="154">
        <v>4.2999999999999997E-2</v>
      </c>
    </row>
    <row r="165" spans="1:9" ht="12" customHeight="1" x14ac:dyDescent="0.25">
      <c r="A165" s="184" t="s">
        <v>238</v>
      </c>
      <c r="B165" s="185" t="s">
        <v>227</v>
      </c>
      <c r="C165" s="186"/>
      <c r="D165" s="187">
        <v>0</v>
      </c>
      <c r="E165" s="188">
        <f t="shared" si="11"/>
        <v>0.14000000000000001</v>
      </c>
      <c r="F165" s="189"/>
      <c r="G165" s="190"/>
      <c r="H165" s="154">
        <v>0.14000000000000001</v>
      </c>
    </row>
    <row r="166" spans="1:9" ht="12" customHeight="1" x14ac:dyDescent="0.25">
      <c r="A166" s="86" t="s">
        <v>238</v>
      </c>
      <c r="B166" s="88" t="s">
        <v>31</v>
      </c>
      <c r="C166" s="125" t="s">
        <v>4</v>
      </c>
      <c r="D166" s="126">
        <v>0</v>
      </c>
      <c r="E166" s="127">
        <f t="shared" si="11"/>
        <v>0.17</v>
      </c>
      <c r="F166" s="128"/>
      <c r="G166" s="129"/>
      <c r="H166" s="154">
        <v>0.17</v>
      </c>
    </row>
    <row r="167" spans="1:9" ht="12" customHeight="1" x14ac:dyDescent="0.25">
      <c r="A167" s="63"/>
      <c r="B167" s="65"/>
      <c r="C167" s="131" t="s">
        <v>9</v>
      </c>
      <c r="D167" s="132">
        <f t="shared" si="9"/>
        <v>0.17</v>
      </c>
      <c r="E167" s="133">
        <f t="shared" si="11"/>
        <v>0.22000000000000003</v>
      </c>
      <c r="F167" s="134"/>
      <c r="G167" s="135"/>
      <c r="H167" s="154">
        <v>0.05</v>
      </c>
    </row>
    <row r="168" spans="1:9" ht="12" customHeight="1" x14ac:dyDescent="0.25">
      <c r="A168" s="43"/>
      <c r="B168" s="45"/>
      <c r="C168" s="143" t="s">
        <v>4</v>
      </c>
      <c r="D168" s="144">
        <f t="shared" si="9"/>
        <v>0.22000000000000003</v>
      </c>
      <c r="E168" s="145">
        <f t="shared" si="11"/>
        <v>0.60000000000000009</v>
      </c>
      <c r="F168" s="146"/>
      <c r="G168" s="147"/>
      <c r="H168" s="154">
        <v>0.38</v>
      </c>
    </row>
    <row r="169" spans="1:9" ht="12" customHeight="1" x14ac:dyDescent="0.25">
      <c r="A169" s="86" t="s">
        <v>238</v>
      </c>
      <c r="B169" s="88" t="s">
        <v>223</v>
      </c>
      <c r="C169" s="125"/>
      <c r="D169" s="126">
        <v>0</v>
      </c>
      <c r="E169" s="127">
        <f t="shared" si="11"/>
        <v>3.9E-2</v>
      </c>
      <c r="F169" s="128"/>
      <c r="G169" s="129"/>
      <c r="H169" s="154">
        <v>3.9E-2</v>
      </c>
    </row>
    <row r="170" spans="1:9" ht="12" customHeight="1" x14ac:dyDescent="0.25">
      <c r="A170" s="63"/>
      <c r="B170" s="65"/>
      <c r="C170" s="131"/>
      <c r="D170" s="132">
        <f t="shared" si="9"/>
        <v>3.9E-2</v>
      </c>
      <c r="E170" s="133">
        <f t="shared" si="11"/>
        <v>0.13500000000000001</v>
      </c>
      <c r="F170" s="134"/>
      <c r="G170" s="135"/>
      <c r="H170" s="154">
        <v>9.6000000000000002E-2</v>
      </c>
    </row>
    <row r="171" spans="1:9" ht="12" customHeight="1" x14ac:dyDescent="0.25">
      <c r="A171" s="63"/>
      <c r="B171" s="65"/>
      <c r="C171" s="131" t="s">
        <v>9</v>
      </c>
      <c r="D171" s="132">
        <f t="shared" si="9"/>
        <v>0.13500000000000001</v>
      </c>
      <c r="E171" s="133">
        <f t="shared" si="11"/>
        <v>0.17500000000000002</v>
      </c>
      <c r="F171" s="134"/>
      <c r="G171" s="135"/>
      <c r="H171" s="154">
        <v>0.04</v>
      </c>
    </row>
    <row r="172" spans="1:9" ht="12" customHeight="1" x14ac:dyDescent="0.25">
      <c r="A172" s="43"/>
      <c r="B172" s="45"/>
      <c r="C172" s="131" t="s">
        <v>12</v>
      </c>
      <c r="D172" s="144">
        <f t="shared" si="9"/>
        <v>0.17500000000000002</v>
      </c>
      <c r="E172" s="145">
        <f t="shared" si="11"/>
        <v>0.22500000000000003</v>
      </c>
      <c r="F172" s="146"/>
      <c r="G172" s="147"/>
      <c r="H172" s="154">
        <v>0.05</v>
      </c>
    </row>
    <row r="173" spans="1:9" ht="12" customHeight="1" x14ac:dyDescent="0.25">
      <c r="A173" s="52" t="s">
        <v>238</v>
      </c>
      <c r="B173" s="54" t="s">
        <v>214</v>
      </c>
      <c r="C173" s="149"/>
      <c r="D173" s="150">
        <v>0</v>
      </c>
      <c r="E173" s="151">
        <f t="shared" si="11"/>
        <v>0.15</v>
      </c>
      <c r="F173" s="152"/>
      <c r="G173" s="153"/>
      <c r="H173" s="154">
        <v>0.15</v>
      </c>
      <c r="I173" s="9"/>
    </row>
    <row r="174" spans="1:9" ht="12" customHeight="1" x14ac:dyDescent="0.25">
      <c r="A174" s="52" t="s">
        <v>238</v>
      </c>
      <c r="B174" s="54" t="s">
        <v>218</v>
      </c>
      <c r="C174" s="149"/>
      <c r="D174" s="150">
        <v>0</v>
      </c>
      <c r="E174" s="151">
        <f t="shared" si="11"/>
        <v>0.19500000000000001</v>
      </c>
      <c r="F174" s="152"/>
      <c r="G174" s="153"/>
      <c r="H174" s="154">
        <v>0.19500000000000001</v>
      </c>
    </row>
    <row r="175" spans="1:9" ht="12" customHeight="1" x14ac:dyDescent="0.25">
      <c r="A175" s="52" t="s">
        <v>238</v>
      </c>
      <c r="B175" s="54" t="s">
        <v>213</v>
      </c>
      <c r="C175" s="149"/>
      <c r="D175" s="150">
        <v>0</v>
      </c>
      <c r="E175" s="151">
        <f t="shared" si="11"/>
        <v>0.12</v>
      </c>
      <c r="F175" s="152"/>
      <c r="G175" s="153"/>
      <c r="H175" s="154">
        <v>0.12</v>
      </c>
    </row>
    <row r="176" spans="1:9" ht="12" customHeight="1" x14ac:dyDescent="0.25">
      <c r="H176" s="191"/>
    </row>
    <row r="177" spans="1:8" customFormat="1" x14ac:dyDescent="0.25">
      <c r="A177" s="192"/>
      <c r="B177" t="s">
        <v>258</v>
      </c>
      <c r="C177" s="192"/>
      <c r="H177" t="s">
        <v>259</v>
      </c>
    </row>
    <row r="178" spans="1:8" customFormat="1" ht="11.25" customHeight="1" x14ac:dyDescent="0.25">
      <c r="A178" s="192"/>
      <c r="B178" s="201">
        <v>45747</v>
      </c>
      <c r="C178" s="192"/>
    </row>
    <row r="179" spans="1:8" customFormat="1" ht="9" hidden="1" customHeight="1" x14ac:dyDescent="0.25">
      <c r="A179" s="192"/>
      <c r="C179" s="192"/>
    </row>
    <row r="180" spans="1:8" customFormat="1" hidden="1" x14ac:dyDescent="0.25">
      <c r="A180" s="192"/>
      <c r="C180" s="192"/>
      <c r="E180" s="221" t="s">
        <v>246</v>
      </c>
      <c r="F180" s="221"/>
    </row>
    <row r="181" spans="1:8" customFormat="1" ht="18.75" hidden="1" x14ac:dyDescent="0.35">
      <c r="A181" s="192"/>
      <c r="C181" s="192"/>
      <c r="E181" t="s">
        <v>252</v>
      </c>
      <c r="F181" s="193" t="e">
        <f>SUMIFS(#REF!,#REF!, "=c",#REF!, 1,#REF!,"=grants")</f>
        <v>#REF!</v>
      </c>
    </row>
    <row r="182" spans="1:8" customFormat="1" ht="18.75" hidden="1" x14ac:dyDescent="0.35">
      <c r="A182" s="192"/>
      <c r="C182" s="192"/>
      <c r="E182" t="s">
        <v>253</v>
      </c>
      <c r="F182" s="193" t="e">
        <f>SUMIFS(#REF!,#REF!, "=c",#REF!, 1,#REF!,"=bez*")</f>
        <v>#REF!</v>
      </c>
    </row>
    <row r="183" spans="1:8" customFormat="1" ht="18.75" hidden="1" x14ac:dyDescent="0.35">
      <c r="A183" s="192"/>
      <c r="C183" s="192"/>
      <c r="E183" t="s">
        <v>254</v>
      </c>
      <c r="F183" s="193" t="e">
        <f>SUMIFS(#REF!,#REF!, "=c",#REF!, 1,#REF!,"=melnais")</f>
        <v>#REF!</v>
      </c>
    </row>
    <row r="184" spans="1:8" customFormat="1" ht="18.75" hidden="1" x14ac:dyDescent="0.35">
      <c r="A184" s="192"/>
      <c r="C184" s="192"/>
      <c r="E184" s="16" t="s">
        <v>255</v>
      </c>
      <c r="F184" s="194" t="e">
        <f>SUMIFS(#REF!,#REF!, "=d",#REF!,"=melnais",#REF!,"2")</f>
        <v>#REF!</v>
      </c>
    </row>
    <row r="185" spans="1:8" customFormat="1" hidden="1" x14ac:dyDescent="0.25">
      <c r="A185" s="192"/>
      <c r="C185" s="192"/>
    </row>
    <row r="186" spans="1:8" customFormat="1" hidden="1" x14ac:dyDescent="0.25">
      <c r="A186" s="192"/>
      <c r="C186" s="192"/>
    </row>
    <row r="187" spans="1:8" customFormat="1" hidden="1" x14ac:dyDescent="0.25">
      <c r="A187" s="192"/>
      <c r="C187" s="192"/>
      <c r="E187" s="221" t="s">
        <v>247</v>
      </c>
      <c r="F187" s="221"/>
    </row>
    <row r="188" spans="1:8" customFormat="1" ht="18.75" hidden="1" x14ac:dyDescent="0.35">
      <c r="A188" s="192"/>
      <c r="C188" s="192"/>
      <c r="E188" t="s">
        <v>252</v>
      </c>
      <c r="F188" s="193" t="e">
        <f>SUMIFS(#REF!,#REF!, "=c",#REF!, 2,#REF!,"=grants")</f>
        <v>#REF!</v>
      </c>
    </row>
    <row r="189" spans="1:8" customFormat="1" ht="18.75" hidden="1" x14ac:dyDescent="0.35">
      <c r="A189" s="192"/>
      <c r="C189" s="192"/>
      <c r="E189" t="s">
        <v>253</v>
      </c>
      <c r="F189" s="193" t="e">
        <f>SUMIFS(#REF!,#REF!, "=c",#REF!, 2,#REF!,"=bez seg")</f>
        <v>#REF!</v>
      </c>
    </row>
    <row r="190" spans="1:8" customFormat="1" ht="18.75" hidden="1" x14ac:dyDescent="0.35">
      <c r="A190" s="192"/>
      <c r="C190" s="192"/>
      <c r="E190" t="s">
        <v>254</v>
      </c>
      <c r="F190" s="193" t="e">
        <f>SUMIFS(#REF!,#REF!, "=c",#REF!, 2,#REF!,"=melnais")</f>
        <v>#REF!</v>
      </c>
    </row>
  </sheetData>
  <mergeCells count="3">
    <mergeCell ref="E180:F180"/>
    <mergeCell ref="E187:F187"/>
    <mergeCell ref="B7:G7"/>
  </mergeCells>
  <phoneticPr fontId="3" type="noConversion"/>
  <pageMargins left="1.1811023622047245" right="0.39370078740157483" top="0.39370078740157483" bottom="0.39370078740157483" header="0.31496062992125984" footer="0.31496062992125984"/>
  <pageSetup paperSize="9" orientation="portrait" r:id="rId1"/>
  <headerFooter>
    <oddFooter>Page &amp;P</oddFooter>
  </headerFooter>
  <rowBreaks count="1" manualBreakCount="1">
    <brk id="11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CELI</vt:lpstr>
      <vt:lpstr>IELAS</vt:lpstr>
      <vt:lpstr>CELI!Drukāt_virsrakstus</vt:lpstr>
      <vt:lpstr>IELAS!Drukāt_virsrakstus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Sanda Zemīte</cp:lastModifiedBy>
  <cp:lastPrinted>2025-06-04T12:32:42Z</cp:lastPrinted>
  <dcterms:created xsi:type="dcterms:W3CDTF">2018-11-14T09:31:36Z</dcterms:created>
  <dcterms:modified xsi:type="dcterms:W3CDTF">2025-06-05T13:10:07Z</dcterms:modified>
</cp:coreProperties>
</file>