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1_prioritate" sheetId="1" r:id="rId1"/>
    <sheet name="2_prioritate" sheetId="2" r:id="rId2"/>
    <sheet name="3_prioritate" sheetId="3" r:id="rId3"/>
    <sheet name="4_prioritate" sheetId="4" r:id="rId4"/>
    <sheet name="5_prioritate" sheetId="5" r:id="rId5"/>
    <sheet name="6_prioritate" sheetId="6" r:id="rId6"/>
    <sheet name="7_prioritate" sheetId="7" r:id="rId7"/>
    <sheet name="Kopa finanses" sheetId="8" r:id="rId8"/>
  </sheets>
  <definedNames/>
  <calcPr fullCalcOnLoad="1"/>
</workbook>
</file>

<file path=xl/sharedStrings.xml><?xml version="1.0" encoding="utf-8"?>
<sst xmlns="http://schemas.openxmlformats.org/spreadsheetml/2006/main" count="2760" uniqueCount="1315">
  <si>
    <t>N.p.k.</t>
  </si>
  <si>
    <t>VESELĪGA UN SOCIĀLI ATBALSTĪTA SABIEDRĪBA</t>
  </si>
  <si>
    <t>1. ilgtermiņa prioritāte - VESELĪGA UN SOCIĀLI ATBALSTĪTA SABIEDRĪBA</t>
  </si>
  <si>
    <t>1. VTP Optimāla sociālās aizsardzības un veselības veicināšanas pārvaldība</t>
  </si>
  <si>
    <t>2. VTP Mūsdienu prasībām atbilstoša infrastruktūra</t>
  </si>
  <si>
    <t>3. VTP Sociālo un veselības pakalpojumu attīstība</t>
  </si>
  <si>
    <t>4. VTP  Sabiedrības līdzdalība sociālajā aizsardzībā un veselības veicināšanā</t>
  </si>
  <si>
    <t>2. ilgtermiņa prioritāte - DAUDZVEIDĪGA UN INOVATĪVA EKONOMIKA</t>
  </si>
  <si>
    <t>DAUDZVEIDĪGA UN INOVATĪVA EKONOMIKA</t>
  </si>
  <si>
    <t>1. VTP Uzņēmēj-darbību atbalstoša pašvaldība</t>
  </si>
  <si>
    <t>2. VTP Ekonomisko attīstību veicinoša infrastruktūra</t>
  </si>
  <si>
    <t>3. VTP Atbalsts ražošanas un pakalpojumu attīstībai</t>
  </si>
  <si>
    <t>4. VTP  Par novada ekonomiku informēta sabiedrība</t>
  </si>
  <si>
    <t>3. ilgtermiņa prioritāte - VIDI SAUDZĒJOŠA INFRASTRUKTŪRA</t>
  </si>
  <si>
    <t>VIDI SAUDZĒJOŠA INFRASTRUKTŪRA</t>
  </si>
  <si>
    <t>1. VTP Efektīva infrastruktūras pārvalde</t>
  </si>
  <si>
    <t>3. VTP Sabiedrības iesaistīšana infrastruktūras attīstībā</t>
  </si>
  <si>
    <t>4. ilgtermiņa prioritāte - KONKURĒTSPĒJĪGA IZGLĪTĪBA UN SPORTS</t>
  </si>
  <si>
    <t>KONKURĒTSPĒJĪGA IZGLĪTĪBA UN SPORTS</t>
  </si>
  <si>
    <t>1. VTP Racionāla izglītības procesa pārvalde</t>
  </si>
  <si>
    <t>2. VTP Mūsdienu prasībām atbilstoša izglītības un sporta infrastruktūra</t>
  </si>
  <si>
    <t>3. VTP Izglītības un sporta pakalpojumu pieejamība un attīstība</t>
  </si>
  <si>
    <t>4. VTP  Sabiedrības iesaistīšana izglītības procesā</t>
  </si>
  <si>
    <t>5. VTP  Jaunatnes politikas īstenošana</t>
  </si>
  <si>
    <t>5. ilgtermiņa prioritāte - KVALITATĪVA UN PIEEJAMA KULTŪRVIDE</t>
  </si>
  <si>
    <t>KVALITATĪVA UN PIEEJAMA KULTŪRVIDE</t>
  </si>
  <si>
    <t>1. VTP Efektīva kultūras procesa pārvalde</t>
  </si>
  <si>
    <t>2. VTP Moderna kultūras institūciju infrastruktūra</t>
  </si>
  <si>
    <t>3. VTP Kultūras mantojuma saglabāšana un mūsdienu kultūras procesu attīstība</t>
  </si>
  <si>
    <t>4. VTP  Sabiedrības iesaistīšana kultūrvides veidošanā</t>
  </si>
  <si>
    <t>6. ilgtermiņa prioritāte - ATBILDĪGA DABAS APSAIMNIEKOŠANA</t>
  </si>
  <si>
    <t>1. VTP Vides vadības sistēmas ieviešana</t>
  </si>
  <si>
    <t>2. VTP Preventīvie pasākumi vides risku samazināšanai un vides kvalitātes uzlabošanai</t>
  </si>
  <si>
    <t>3. VTP Dabas daudzveidības saglabāšana</t>
  </si>
  <si>
    <t>4. VTP Attīstīta vides komunikācija</t>
  </si>
  <si>
    <t>1. VTP Optimāla pārvalde</t>
  </si>
  <si>
    <t>2. VTP E-pārvalde</t>
  </si>
  <si>
    <t>3. VTP Sabiedrības līdzdalība pārvaldes procesos</t>
  </si>
  <si>
    <t>4. VTP Pašvaldības mārketinga pasākumi</t>
  </si>
  <si>
    <t>Ļoti svarīgi</t>
  </si>
  <si>
    <t>Svarīgi</t>
  </si>
  <si>
    <t xml:space="preserve"> EFEKTĪVA UN MODERNA PĀRVALDE  </t>
  </si>
  <si>
    <t xml:space="preserve">7. ilgtermiņa prioritāte -  EFEKTĪVA UN MODERNA PĀRVALDE  </t>
  </si>
  <si>
    <t>1.-7. ilgtermiņa prioritātes kopā</t>
  </si>
  <si>
    <t>Kopā 1.-7.ilgtermiņa prioritātes</t>
  </si>
  <si>
    <t>1.1.1</t>
  </si>
  <si>
    <t>1.1.2</t>
  </si>
  <si>
    <t>1.1.3</t>
  </si>
  <si>
    <t>1.2.1</t>
  </si>
  <si>
    <t>1.3.1</t>
  </si>
  <si>
    <t>1.3.2</t>
  </si>
  <si>
    <t>1.3.3</t>
  </si>
  <si>
    <t>1.4.1</t>
  </si>
  <si>
    <t>1.4.2</t>
  </si>
  <si>
    <t>1.4.3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</si>
  <si>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</si>
  <si>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</si>
  <si>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</si>
  <si>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</si>
  <si>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</si>
  <si>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</si>
  <si>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</si>
  <si>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</si>
  <si>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</si>
  <si>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2.4.1</t>
  </si>
  <si>
    <t>3.1.1</t>
  </si>
  <si>
    <t>3.1.2</t>
  </si>
  <si>
    <t>3.1.3</t>
  </si>
  <si>
    <t>3.2.1</t>
  </si>
  <si>
    <t>3.2.2</t>
  </si>
  <si>
    <t>3.2.3</t>
  </si>
  <si>
    <t>3.3.1</t>
  </si>
  <si>
    <t>4.1.1</t>
  </si>
  <si>
    <t>4.1.2</t>
  </si>
  <si>
    <t>4.1.3</t>
  </si>
  <si>
    <t>4.2.1</t>
  </si>
  <si>
    <t>4.2.2</t>
  </si>
  <si>
    <t>4.2.3</t>
  </si>
  <si>
    <t>4.3.1</t>
  </si>
  <si>
    <t>4.3.2</t>
  </si>
  <si>
    <t>4.3.3</t>
  </si>
  <si>
    <t>4.4.1</t>
  </si>
  <si>
    <t>4.4.2</t>
  </si>
  <si>
    <t>4.4.3</t>
  </si>
  <si>
    <t>4.5.1</t>
  </si>
  <si>
    <t>4.5.2</t>
  </si>
  <si>
    <t>4.5.3</t>
  </si>
  <si>
    <t>5.1.1</t>
  </si>
  <si>
    <t>5.1.2</t>
  </si>
  <si>
    <t>5.1.3</t>
  </si>
  <si>
    <t>5.2.1</t>
  </si>
  <si>
    <t>5.2.2</t>
  </si>
  <si>
    <t>5.2.3</t>
  </si>
  <si>
    <t>5.3.1</t>
  </si>
  <si>
    <t>5.3.3</t>
  </si>
  <si>
    <t>5.4.1</t>
  </si>
  <si>
    <t>5.4.3</t>
  </si>
  <si>
    <t>6.1.1</t>
  </si>
  <si>
    <t>6.1.2</t>
  </si>
  <si>
    <t>6.1.3</t>
  </si>
  <si>
    <t>6.3.1</t>
  </si>
  <si>
    <t>6.4.1</t>
  </si>
  <si>
    <t>6.4.2</t>
  </si>
  <si>
    <t>6.4.3</t>
  </si>
  <si>
    <t>7.1.1</t>
  </si>
  <si>
    <t>7.1.2</t>
  </si>
  <si>
    <t>7.1.3</t>
  </si>
  <si>
    <t>7.2.1</t>
  </si>
  <si>
    <t>7.2.2</t>
  </si>
  <si>
    <t>7.2.3</t>
  </si>
  <si>
    <t>7.3.1</t>
  </si>
  <si>
    <t>7.3.2</t>
  </si>
  <si>
    <t>7.3.3</t>
  </si>
  <si>
    <t>7.4.1</t>
  </si>
  <si>
    <t>Iespējami</t>
  </si>
  <si>
    <t xml:space="preserve">Uzraudzības piezīmes. </t>
  </si>
  <si>
    <t>1VTP</t>
  </si>
  <si>
    <t>2VTP</t>
  </si>
  <si>
    <t>3VTP</t>
  </si>
  <si>
    <t>4VTP</t>
  </si>
  <si>
    <t>1.1.1. Nodrošināt efektīvu pašvaldības sociālo institūciju savstarpējo sadarbību un koordināciju</t>
  </si>
  <si>
    <t>1.1.2. Uzlabot informācijas pieejamību iedzīvotājiem par sociālajiem pakalpojumiem, sociālo palīdzību un veselības veicināšanas iespējām</t>
  </si>
  <si>
    <t>1.2.1. Sistemātiski paaugstināt sociālo institūciju darbinieku un veselības veicināšanas speciālistu kvalifikāciju un profesionalitāti</t>
  </si>
  <si>
    <t>1.2.2. Iesaistīt pašvaldības speciālistus novada un citu institūciju organizētajos pieredzes apmaiņas pasākumos Latvijā un ārvalstīs</t>
  </si>
  <si>
    <t>1.3.1. Sadarboties ar citām pašvaldībām, institūcijām sociālo, medicīniskās palīdzības un veselības veicināšanas jautājumu risināšanā</t>
  </si>
  <si>
    <t>1.3.2. Iesaistīties valsts sociālās un veselības veicināšanas politikas izstrādē</t>
  </si>
  <si>
    <t>2.1.1. Nodrošināt sociālo pakalpojumu un palīdzības sniegšanai nepieciešamos materiāli tehniskos līdzekļus</t>
  </si>
  <si>
    <t>2.1.2. Pielāgot jaunas un renovēt esošās Sociālā dienesta telpas atbilstoši sociālo pakalpojumu sniegšanas prasībām un klientu un darbinieku vajadzībām</t>
  </si>
  <si>
    <t xml:space="preserve">2.1.3. Paaugstināt veselības aprūpes un pašvaldības sociālo institūciju energoefektivitāti un uzlabot infrastruktūru </t>
  </si>
  <si>
    <t>3.1.1. Paaugstināt esošo sociālo pakalpojumu kvalitāti un pieejamību</t>
  </si>
  <si>
    <t>3.1.2. Attīstīt nometņu un radošo darbnīcu darbību sociālā riska grupu bērniem un jauniešiem</t>
  </si>
  <si>
    <t>3.1.3. Veicināt audžuģimeņu veidošanos</t>
  </si>
  <si>
    <t>3.2.1. Uzlabot sociālā riska grupu dzīves kvalitāti</t>
  </si>
  <si>
    <t>3.2.2. Izveidot jaunus sociālos un veselības veicināšanas pakalpojumus un programmas dažādām mērķa grupām</t>
  </si>
  <si>
    <t>3.2.3. Attīstīt sociālos pakalpojumus, kas vērsti uz pašaprūpes paaugstināšanu bērniem invalīdiem un personām ar garīga rakstura traucējumiem un psihiskām saslimšanām</t>
  </si>
  <si>
    <t>3.3.1. Veicināt primārās veselības aprūpes pakalpojuma pieejamību lauku teritorijā</t>
  </si>
  <si>
    <t>3.3.2. Atbalstīt aptieku izveidi lauku teritorijā</t>
  </si>
  <si>
    <t>3.3.3. Atbalstīt privātos medicīnas pakalpojumus</t>
  </si>
  <si>
    <t>4.1.1. Veicināt nevalstisko organizāciju iesaistīšanos sociālo un veselības veicināšanas jautājumu risināšanā</t>
  </si>
  <si>
    <t>4.1.2. Atbalstīt veselīgu dzīves veidu popularizējošu pasākumu organizēšanu</t>
  </si>
  <si>
    <t>4.1.3. Sekmēt veselību veicinošu darba vidi</t>
  </si>
  <si>
    <t>1.1.1. Pilnveidot Ogres novada uzņēmējdarbības attīstības atbalsta sistēmu</t>
  </si>
  <si>
    <t>1.1.2. Izstrādāt efektīvu nodokļu atlaižu sistēmu uzņēmējdarbības veicināšanai</t>
  </si>
  <si>
    <t>1.1.3. Uzlabot pašvaldības un uzņēmēju savstarpējo komunikāciju un sadarbību</t>
  </si>
  <si>
    <t>1.1.4. Attīstīt privāto un publisko partnerību (PPP)</t>
  </si>
  <si>
    <t>1.1.5. Veikt padziļinātu novada tūrisma attīstības iespēju izpēti</t>
  </si>
  <si>
    <t>1.2.1. Sekmēt jauniešu iekļaušanos darba tirgū</t>
  </si>
  <si>
    <t>1.3.1. Popularizēt novadā saražoto produkciju un sniegtos pakalpojumus</t>
  </si>
  <si>
    <t>2.1.1. Uzlabot uzņēmumu sasniedzamību un ražošanas teritoriju attīstību</t>
  </si>
  <si>
    <t>2.1.2. Dubultā (rezerves) elektrības pieslēguma izveide Pārogrē</t>
  </si>
  <si>
    <t>2.1.3. Hansa Matrix (SIA “Hanzas Elektronika”) paplašināšanas projekts</t>
  </si>
  <si>
    <t>2.1.4. Pievedceļa uzlabošana uz SIA “Pallant” ražotni</t>
  </si>
  <si>
    <t>2.1.5. SIA  “Doleta Baltic” ceļa pieslēgums no A6 autoceļa</t>
  </si>
  <si>
    <t>2.1.6. Pašvaldības autoceļu V972-Dzintari 2,03 km un V977-Grendeles 0,8 km posma seguma atjaunošana, V920-Oliņas-V977 0,4 km posma rekonstrukcija</t>
  </si>
  <si>
    <t>2.1.7. Madlienas Biznesa parka infrastruktūras izveides projekta I kārta</t>
  </si>
  <si>
    <t>2.1.8. Madlienas tirgus laukuma un tirdzniecības vietu-paviljonu projekta izstrāde</t>
  </si>
  <si>
    <t>3.1.1. Veicināt sadarbību ar LIAA, vēstniecībām un potenciālajiem investoriem investīciju piesaistē</t>
  </si>
  <si>
    <t>3.1.2. BP „Ogre” un OBIC ražošanas telpu paplašināšana</t>
  </si>
  <si>
    <t>3.1.3. Radošās un sociālās uzņēmējdarbības centra izveide Ogrē</t>
  </si>
  <si>
    <t>3.3.4. Sekmēt novada amatnieku prasmju popularizēšanu un izmantošanu tūrisma un radošo industriju piedāvājuma veidošanā</t>
  </si>
  <si>
    <t>3.2.1. Veicināt zinātnieku un uzņēmumu sadarbību pētniecības jomā</t>
  </si>
  <si>
    <t>3.2.4. Sanatorijas “Ogre” attīstīšana</t>
  </si>
  <si>
    <t>3.2.5. Pašvaldībai valdījumā esošo publisko ūdenskrātuvju rekultivācija un zivsaimnieciskā izmantošana</t>
  </si>
  <si>
    <t>4.1.1. Attīstīt ekonomiskās izglītības procesus</t>
  </si>
  <si>
    <r>
      <t>3.2.2. Veicināt lauksaimniecības nozaru attīstību</t>
    </r>
    <r>
      <rPr>
        <strike/>
        <sz val="11"/>
        <color indexed="22"/>
        <rFont val="Times New Roman"/>
        <family val="1"/>
      </rPr>
      <t xml:space="preserve"> </t>
    </r>
  </si>
  <si>
    <t>3.2.3. Attīstīt derīgo izrakteņu ieguves nozari</t>
  </si>
  <si>
    <t xml:space="preserve">3.3.1. Uzlabot tūrisma pakalpojumu pieejamību un kvalitāti Ogres novadā </t>
  </si>
  <si>
    <t>1.1.1. Izveidot vienotu novada infrastruktūras objektu, pašvaldības ēku un zemju apsaimniekošanas sistēmu</t>
  </si>
  <si>
    <t>1.1.2. Pilnveidot pašvaldības sniegto pakalpojumu klāstu un uzlabot sniegto komunālo pakalpojumu kvalitāti</t>
  </si>
  <si>
    <t>1.1.3. Samazināt nelietderīgu siltumenerģijas un elektroenerģijas resursu patēriņu</t>
  </si>
  <si>
    <t>1.1.4. Uzlabot pašvaldības ēku un komunālās infrastruktūras apsaimniekotāju materiāli tehnisko nodrošinājumu</t>
  </si>
  <si>
    <t>1.1.5. Nodrošināt nepieciešamās dokumentācijas izstrādi ES un valsts budžeta finansējuma saņemšanai ūdenssaimniecības attīstībai apdzīvotās vietās ar iedzīvotāju skaitu līdz 2000</t>
  </si>
  <si>
    <t>1.2.1. Sistemātiski paaugstināt pašvaldības komunālajā jomā strādājošo darbinieku kvalifikāciju un profesionalitāti</t>
  </si>
  <si>
    <t xml:space="preserve">1.3.1. Izveidot elektroniskas datu bāzes par pašvaldības infrastruktūras objektiem </t>
  </si>
  <si>
    <t>1.3.2. Turpināt informācijas tehnoloģiju ieviešanu infrastruktūras un mājokļu apsaimniekošanā</t>
  </si>
  <si>
    <t>1.3.3. Nodrošināt sistemātisku un operatīvu informācijas pieejamību</t>
  </si>
  <si>
    <t>1.4.1. Nodrošināt sistemātisku sadarbību pašvaldības noslēgto līgumu ietvaros un paplašināt sadarbības partneru loku komunālajā jomā</t>
  </si>
  <si>
    <t>2.1.1. Uzlabot Ogres novada teritoriju savstarpēju sasniedzamību</t>
  </si>
  <si>
    <t>2.1.2. Uzlabot pašvaldības ielu un ceļu tehnisko stāvokli, satiksmes drošības sistēmu un satiksmes organizāciju</t>
  </si>
  <si>
    <t>2.1.3. Nodrošināt ar transporta infrastruktūru saistīto objektu atbilstību kvalitātes prasībām</t>
  </si>
  <si>
    <t>2.1.4. Izveidot savstarpēji saistītu un efektīvu sabiedriskā transporta sistēmu</t>
  </si>
  <si>
    <t>2.1.5. Iekļaut velotransporta infrastruktūru kopējā transporta tīklā</t>
  </si>
  <si>
    <t>2.1.6. Uzlabot ceļu un ielu uzturēšanas darbu plānošanas un veikšanas kvalitāti uz pašvaldības ceļiem un ielām</t>
  </si>
  <si>
    <t>2.2.1. Nodrošināt normatīvo aktu prasībām atbilstošu ūdenssaimniecības infrastruktūru</t>
  </si>
  <si>
    <t>2.2.2. Samazināt vides piesārņojumu ar neattīrītiem vai nepietiekami attīrītiem sadzīves notekūdeņiem</t>
  </si>
  <si>
    <t>2.2.3. Veikt preventīvos pasākumus dzeramā ūdens pazemes horizontu aizsardzībai pret piesārņojumu</t>
  </si>
  <si>
    <t>2.3.1. Rekultivēt nerekultivētās sadzīves atkritumu izgāztuves un degradētās teritorijas</t>
  </si>
  <si>
    <t>2.3.2. Samazināt noglabājamo organiskas izcelsmes atkritumu daudzumu</t>
  </si>
  <si>
    <t>2.3.3. Ieviest pilnu atkritumu šķirošanas ciklu un dalīto atkritumu savākšanas sistēmu visā novada teritorijā</t>
  </si>
  <si>
    <t>2.3.4. Uzlabot pašvaldības saistošo noteikumu par atkritumu apsaimniekošanu administrēšanu un kontroli</t>
  </si>
  <si>
    <t>2.4.1. Paaugstināt siltuma ražošanas un pārvades efektivitāti</t>
  </si>
  <si>
    <t>2.4.2. Palielināt siltumenerģijas piegādes drošumu centralizētajās siltumapgādes sistēmās</t>
  </si>
  <si>
    <t xml:space="preserve">2.4.3. Veicināt centralizētās siltumapgādes sistēmu atjaunošanu </t>
  </si>
  <si>
    <t>2.4.4. Paaugstināt pašvaldības ēku energoefektivitāti</t>
  </si>
  <si>
    <t>2.4.5. uzdevums. Paplašināt atjaunojamo enerģijas resursu izmantošanas iespējas un integrēt tos apkures sistēmās</t>
  </si>
  <si>
    <t>2.5.1. Nodrošināt kapsētu pakalpojumu pieejamību</t>
  </si>
  <si>
    <t>2.5.2. Izveidot mirušo dzīvnieku krematoriju vai kapsētu Ogres novadā</t>
  </si>
  <si>
    <t>2.5.3. Veidot mūsdienīgus un videi draudzīgus publiski pieejamus rekreācijas objektus</t>
  </si>
  <si>
    <t>2.5.4. Uzlabot sporta infrastruktūras objektus</t>
  </si>
  <si>
    <t>2.5.5. Izveidot mūsdienu prasībām atbilstošas peldvietas</t>
  </si>
  <si>
    <t>2.5.6. Organizēt pašvaldības īpašumā neesošo vidi degradējošo objektu sakārtošanu vai nojaukšanu, teritoriju rekultivāciju</t>
  </si>
  <si>
    <t>2.6.1. Veicināt dzīvojamo ēku energoefektivitātes paaugstināšanu</t>
  </si>
  <si>
    <t>2.6.2. Apzināt padomju laikā būvēto daudzdzīvokļu paneļu māju stāvokli un izstrādāt plānu turpmākai rīcībai</t>
  </si>
  <si>
    <t xml:space="preserve">2.6.3. Nodrošināt dzīvojamo zonu publiskās ārtelpas labiekārtošanu atbilstoši izstrādātiem projektiem </t>
  </si>
  <si>
    <t>3.1.1. Organizēt ikgadēju projektu konkursu vietējo iniciatīvu atbalstam apkārtējās vides labiekārtošanā</t>
  </si>
  <si>
    <t>3.1.2. Atbalstīt citu institūciju organizētās aktivitātes, kas paaugstina vides kvalitāti</t>
  </si>
  <si>
    <t>3.1.3. Sniegt atbalstu jaunu namu apsaimniekotāju organizāciju veidošanai</t>
  </si>
  <si>
    <t>5VTP</t>
  </si>
  <si>
    <t>1.1.1. Izstrādāt vienotu novada izglītības attīstības plānu</t>
  </si>
  <si>
    <t>1.1.2. Veikt izglītības iestāžu optimizāciju, nodrošinot izglītības pieejamību un kvalitāti</t>
  </si>
  <si>
    <t>1.1.3. Veikt sistemātisku  izglītības un sporta nozaru attīstības analīzi</t>
  </si>
  <si>
    <t>1.1.4. Pakāpeniski ieviest vienotu darba samaksas sistēmu visās izglītības iestādēs</t>
  </si>
  <si>
    <t>1.1.5. Uzlabot visu izglītības procesā iesaistīto institūciju savstarpējo sadarbību</t>
  </si>
  <si>
    <t>1.1.6. Racionāli izmantot esošo izglītības iestāžu infrastruktūru</t>
  </si>
  <si>
    <t>1.2.1. Sistemātiski iesaistīt pedagogus tālākizglītības procesā</t>
  </si>
  <si>
    <t>1.2.2. Atbalstīt izglītības iestāžu tehnisko darbinieku tālākizglītību</t>
  </si>
  <si>
    <t>1.2.3. Izveidot atbalsta sistēmu pedagogiem</t>
  </si>
  <si>
    <t>1.2.4. Nodrošināt sistemātisku metodisko palīdzību vispārizglītojošajām izglītības iestādēm</t>
  </si>
  <si>
    <t>1.2.5. Veicināt un atbalstīt pedagogu radošo darbību un pieredzes apmaiņu</t>
  </si>
  <si>
    <t>1.3.1. Izveidot novada izglītības un sporta institūciju datu bāzi un nodrošināt tās pieejamību</t>
  </si>
  <si>
    <t>1.3.2. Integrēt informācijas un komunikāciju tehnoloģijas (IKT) izglītības procesā</t>
  </si>
  <si>
    <t>1.3.3. Sistemātiski apkopot un papildināt esošo informāciju par izglītības un sporta norisēm katrā teritoriālajā vienībā</t>
  </si>
  <si>
    <t>1.4.1. Nodrošināt sistemātisku sadarbību pašvaldības noslēgto līgumu ietvaros un paplašināt sadarbības partneru loku</t>
  </si>
  <si>
    <t>1.4.2. Veidot sadarbību ar Rīgas plānošanas reģionu, valsts izglītības un sporta institūcijām, Latvijas un citu valstu pašvaldībām izglītības un sporta jomā</t>
  </si>
  <si>
    <t>2.1.1. Paaugstināt izglītības iestāžu energoefektivitāti</t>
  </si>
  <si>
    <t>2.1.2. Renovēt un rekonstruēt izglītības iestāžu ēkas</t>
  </si>
  <si>
    <t>2.1.3. Pilnveidot izglītības iestāžu sporta bāzes</t>
  </si>
  <si>
    <t>2.2.1. Sakārtot izglītības iestāžu un sporta objektu inženiertehnisko tīklu un palīgtelpu tehnisko stāvokli</t>
  </si>
  <si>
    <t>2.2.2. Atjaunot izglītības iestāžu sanitāro mezglu un ēdināšanas blokus un aprīkojumu</t>
  </si>
  <si>
    <t>2.2.3. Sakārtot un labiekārtot izglītības iestāžu teritorijas</t>
  </si>
  <si>
    <t>2.2.4. Uzlabot drošību visās izglītības iestādēs</t>
  </si>
  <si>
    <t>2.3.1. Uzlabot visu izglītības iestāžu audzēkņu pārvadājumus ar sabiedrisko transportu vai pašvaldības autobusiem</t>
  </si>
  <si>
    <t>2.3.2. Uzlabot izglītības iestāžu un sporta objektu pieejamību cilvēkiem ar funkcionāliem traucējumiem</t>
  </si>
  <si>
    <t>3.1.1. Nodrošināt speciālo izglītības programmu realizāciju augstā kvalitātē</t>
  </si>
  <si>
    <t>3.1.2. Nodrošināt speciālo programmu pieejamību pirmsskolas izglītības iestādēs</t>
  </si>
  <si>
    <t>3.2.1. Modernizēt izglītības iestāžu materiāli tehnisko bāzi un pilnveidot aprīkojumu</t>
  </si>
  <si>
    <t>3.2.2. Nodrošināt dabas zinību mācību priekšmetu standartu ieviešanu atbilstoši noteiktajām prasībām</t>
  </si>
  <si>
    <t>3.2.3. Pilnveidot aprīkojumu sporta izglītības programmu īstenošanai</t>
  </si>
  <si>
    <t>3.3.1. Nodrošināt plašu un mūsdienīgu interešu izglītības programmu piedāvājumu vispārējās izglītības iestādēs</t>
  </si>
  <si>
    <t>3.3.2. Atbalstīt bērnu un jauniešu kolektīvu gatavošanos un dalību Latvijas skolu jaunatnes dziesmu un deju svētkos un citos pasākumos</t>
  </si>
  <si>
    <t>3.3.3. Atbalstīt profesionālās ievirzes un interešu izglītībā iesaistīto bērnu un jauniešu aktīvu līdzdalību novada un citu institūciju organizētajos pasākumos</t>
  </si>
  <si>
    <t>3.3.4. Sniegt atbalstu augstu rezultātu sasniegšanai sportā</t>
  </si>
  <si>
    <t>3.3.5. Veicināt bērnu un jauniešu piedalīšanos dažāda mēroga sacensībās, konkursos un projektos</t>
  </si>
  <si>
    <t>3.3.6. Integrēt vides un uzņēmējdarbības programmas izglītības procesā</t>
  </si>
  <si>
    <t>4.1.1. Atbalstīt mūžizglītības programmu izstrādi novada izglītības iestādēs</t>
  </si>
  <si>
    <t>4.1.2. Nodrošināt pamata un vidējās izglītības iegūšanas iespējas pieaugušajiem</t>
  </si>
  <si>
    <t>4.2.1. Veicināt bērnu un jauniešu vecāku līdzdalību izglītības iestāžu attīstībā</t>
  </si>
  <si>
    <t>4.2.2. Aktivizēt bērnu un jauniešu vecāku iesaistīšanos izglītības iestāžu organizētajos pasākumos</t>
  </si>
  <si>
    <t>5.1.1. Veicināt jauniešu aktīvu līdzdalību ar jaunatni saistīto lēmumu pieņemšanā Ogres novada pašvaldībā</t>
  </si>
  <si>
    <t>5.1.2. Veicināt starpnovadu un starptautisko sadarbību</t>
  </si>
  <si>
    <t>5.2.1. Regulāri apkopot un analizēt informāciju par jauniešu dzīves kvalitāti novadā</t>
  </si>
  <si>
    <t>5.2.2. Nodrošināt savstarpēju informācijas apmaiņu starp jauniešiem, pašvaldību un jauniešu organizācijām visā novada teritorijā</t>
  </si>
  <si>
    <t>5.2.3. Veicināt informācijas pieejamību par jauniešu neformālās izglītības iespējām Ogres novadā, Latvijā un Eiropā</t>
  </si>
  <si>
    <t>5.3.1. Attīstīt piemērotu infrastruktūru jauniešu aktivitātēm</t>
  </si>
  <si>
    <t>5.4.1. Palielināt un attīstīt neformālās un interešu izglītības pieejamību</t>
  </si>
  <si>
    <t>5.4.2. Veicināt jauniešu brīvprātīgo darbu</t>
  </si>
  <si>
    <t>5.4.3. Organizēt brīvā laika pavadīšanas nometnes mācību brīvlaikā</t>
  </si>
  <si>
    <t>5.5.1. Veicināt jauniešu integrāciju darba tirgū</t>
  </si>
  <si>
    <t>5.5.2. Nodrošināt karjeras izglītības atbalstu jauniešiem</t>
  </si>
  <si>
    <t>1.1.1. Veikt sistemātisku kultūras nozares attīstības analīzi</t>
  </si>
  <si>
    <t>1.1.2. Uzlabot visu kultūras procesā iesaistīto institūciju savstarpējo sadarbību</t>
  </si>
  <si>
    <t>1.1.3. Nodrošināt savāktā novadpētniecības mantojuma kvalitatīvu uzskaiti, saglabāšanu un pieejamību</t>
  </si>
  <si>
    <t>1.2.1. Sistemātiski iesaistīt kultūras darba speciālistus tālākizglītības procesā</t>
  </si>
  <si>
    <t>1.2.2. Atbalstīt pieredzes apmaiņas kultūras pasākumu organizēšanā</t>
  </si>
  <si>
    <t>1.3.1. Iekļaut izglītības iestāžu bibliotēkas vienotā bibliotēku informācijas sistēmā (BIS)</t>
  </si>
  <si>
    <t>1.3.2. Nodrošināt sistemātisku un operatīvu informācijas par kultūras aktivitātēm pieejamību</t>
  </si>
  <si>
    <t>1.3.3. Sistemātiski apkopot un papildināt esošo informāciju par kultūras mantojumu un mūsdienu kultūras procesiem katrā teritoriālajā vienībā</t>
  </si>
  <si>
    <t>1.4.1. Nodrošināt sistemātisku sadarbību kultūrā pašvaldības noslēgto līgumu ietvaros un paplašināt sadarbības partneru loku</t>
  </si>
  <si>
    <t>2.1.1. Uzlabot kultūras institūciju infrastruktūru</t>
  </si>
  <si>
    <t>2.1.2. Paaugstināt kultūras objektu energoefektivitāti</t>
  </si>
  <si>
    <t xml:space="preserve">2.1.3. Atjaunot pašvaldības īpašumā un valdījumā esošos kultūras pieminekļus  </t>
  </si>
  <si>
    <t>2.1.4. Apzināt kultūras piedāvājumu un kultūrvidi degradējošu vides objektus un veikt pasākumus to sakārtošanai</t>
  </si>
  <si>
    <t>2.2.1. Sakārtot kultūras iestāžu inženiertehniskos tīklus un palīgtelpas</t>
  </si>
  <si>
    <t>2.2.2. Uzlabot kultūras iestāžu apmeklētāju drošību</t>
  </si>
  <si>
    <t>2.2.3. Uzlabot amatiermākslas kolektīvu mēģinājumu un koncertdarbības vidi</t>
  </si>
  <si>
    <t>2.2.4. Nodrošināt pašvaldības kultūras objektu pieejamību cilvēkiem ar īpašām vajadzībām</t>
  </si>
  <si>
    <t>2.2.5. Uzlabot kultūras institūciju materiāli tehnisko bāzi</t>
  </si>
  <si>
    <t>2.2.6. Turpināt kultūras institūciju informatizāciju</t>
  </si>
  <si>
    <t>2.2.7. Nodrošināt mobilās bibliotēkas pakalpojumus</t>
  </si>
  <si>
    <t>3.1.1. Veicināt visu paaudžu iesaistīšanos amatiermākslā</t>
  </si>
  <si>
    <t>3.1.2. Paaugstināt amatiermākslas kolektīvu darba kvalitāti</t>
  </si>
  <si>
    <t>3.2.1. Organizēt Ogres novada amatiermākslas kolektīvu pasākumus, gatavojoties Dziesmu un deju svētkiem</t>
  </si>
  <si>
    <t>3.2.2. Nodrošināt Dziesmu un deju svētku kolektīvu dalībniekus ar nepieciešamo inventāru</t>
  </si>
  <si>
    <t>3.3.1. Izstrādāt unikālu novada atpazīstamību veicinošu kultūras pasākumu piedāvājumu</t>
  </si>
  <si>
    <t>3.3.2. Atbalstīt amatiermākslas kolektīvu dalību starptautiskos pasākumos</t>
  </si>
  <si>
    <t>3.3.3. Popularizēt vietējo mākslinieku un mūzikas un mākslas skolu audzēkņu sasniegumus plašam sabiedrības lokam</t>
  </si>
  <si>
    <t>3.3.4. Veicināt profesionālās mākslas pieejamību novadā</t>
  </si>
  <si>
    <t>3.3.5. Iekļaut kultūrvēsturisko mantojumu tūrisma un kultūras pakalpojumu piedāvājumā</t>
  </si>
  <si>
    <t>4.1.1. Organizēt ikgadēju kultūras projektu konkursu vietējo kultūras aktivitāšu stiprināšanai un jaunu, alternatīvu iniciatīvu atbalstam</t>
  </si>
  <si>
    <t>4.1.2. Veicināt brīvprātīgo iesaistīšanos vietējas nozīmes pasākumu organizēšanā</t>
  </si>
  <si>
    <t>4.1.3. Atbalstīt visu paaudžu iedzīvotāju iesaistīšanos kultūrizglītības procesā</t>
  </si>
  <si>
    <t>1.1.1. Veikt novada ainavu inventarizāciju un izstrādāt ainavu kopšanas, uzturēšanas, saglabāšanas un apzaļumošanas noteikumus</t>
  </si>
  <si>
    <t>2.1.1. Samazināt bīstamo kravu iespējamā piesārņojuma riska līmeni apdzīvotās vietās</t>
  </si>
  <si>
    <t>2.2.1. Samazināt trokšņa līmeni un uzlabot gaisa kvalitāti Ogres pilsētā</t>
  </si>
  <si>
    <t>3.1.1. Iespēju robežās īstenot Dabas aizsardzības plānos (DAP) ietvertos pasākumus, kuros kā atbildīgā institūcija ir norādīta pašvaldība</t>
  </si>
  <si>
    <t>3.1.2. Sadarbībā ar citām institūcijām vienoties par Īpaši aizsargājamo dabas teritorijas (ĪADT) „Ogres upes ielejas” apsaimniekošanas organizācijas izveidi</t>
  </si>
  <si>
    <t>3.1.3. Veikt dabas pieminekļu un dabas objektu labiekārtošanu</t>
  </si>
  <si>
    <t>3.1.4. Piedalīties informācijas par dabas pieminekļiem un dabas objektiem izplatīšanā</t>
  </si>
  <si>
    <t>4.1.1. Izstrādāt un ieviest vides komunikācijas plānu (sabiedrības izglītošana un informēšana par vides jautājumiem), iesaistot sabiedrību</t>
  </si>
  <si>
    <t>1.1.1. Pilnveidot pašvaldības pārvaldes struktūru</t>
  </si>
  <si>
    <t>1.1.2. Uzlabot finanšu vadības sistēmu</t>
  </si>
  <si>
    <t>1.1.3. Izveidot vienotu personāla vadības sistēmu</t>
  </si>
  <si>
    <t>1.2.1. Sistemātiski paaugstināt pašvaldības darbinieku kvalifikāciju un profesionalitāti</t>
  </si>
  <si>
    <t>1.3.1. Aktīvi piedalīties vienotas reģiona un valsts pašvaldību attīstības politikas izstrādē un īstenošanā</t>
  </si>
  <si>
    <t>1.3.2. Attīstīt sadarbību ar Latvijas un citu valstu pašvaldībām</t>
  </si>
  <si>
    <t>1.4.1. Veikt pasākumus sabiedriskās kārtības un drošības uzlabošanā</t>
  </si>
  <si>
    <t>1.4.2. Uzlabot pašvaldības policijas materiāli tehnisko bāzi</t>
  </si>
  <si>
    <t>1.4.3. Atskurbšanas telpu izveide Ogrē</t>
  </si>
  <si>
    <t>2.1.1. Izveidot vienotu pašvaldības komunikāciju un informācijas sistēmu</t>
  </si>
  <si>
    <t>2.2.1. Aktivizēt iedzīvotājus izmantot pašvaldības e-pakalpojumus</t>
  </si>
  <si>
    <t>2.2.2. Paplašināt informācijas par pašvaldību pieejamību plašam sabiedrības lokam</t>
  </si>
  <si>
    <t>2.2.3. Bezmaksas bezvadu interneta pieejas zonu paplašināšana</t>
  </si>
  <si>
    <t>3.1.1. Sekmēt pilsonisko izglītību un iedzīvotāju līdzdalību sabiedriskajos procesos</t>
  </si>
  <si>
    <t>3.1.2. Izmantot IKT interaktīvās iespējas iedzīvotāju un pašvaldības komunikācijā</t>
  </si>
  <si>
    <t>3.1.3. Veicināt dialogu starp pašvaldību, NVO un interešu grupām</t>
  </si>
  <si>
    <t>4.1.1.uzdevums. Īstenot Zīmola ieviešanas plānu pašvaldībā</t>
  </si>
  <si>
    <t>Sasaiste ar rīcības plānu (uzdevums)</t>
  </si>
  <si>
    <t>Pasākums/Aktivitāte</t>
  </si>
  <si>
    <t>Pasākuma/Aktivitātes nozīme</t>
  </si>
  <si>
    <t>Kopējās izmaksas 2018.gadā, EUR</t>
  </si>
  <si>
    <t>Kopējās izmaksas 2020.gadā</t>
  </si>
  <si>
    <t>Kopējās izmaksas EUR 2018.gadā</t>
  </si>
  <si>
    <t>Kopējās izmaksas EUR 2019.gadā</t>
  </si>
  <si>
    <t xml:space="preserve">Pasākuma/aktivitātes kopējās izmaksas </t>
  </si>
  <si>
    <r>
      <t>Finanšu avots</t>
    </r>
    <r>
      <rPr>
        <sz val="10"/>
        <rFont val="Arial"/>
        <family val="2"/>
      </rPr>
      <t>,(ja pašvaldības budžets, tad jānorāda vadības funkcija pašvaldības budžetā)</t>
    </r>
  </si>
  <si>
    <t>Pasākuma/ Aktivitātes ieviešanas laiks</t>
  </si>
  <si>
    <t>Par psākuma/aktivitātes  ieviešanu atbildīgā struktūrvienība, iestāde, kapitālsabiedrība</t>
  </si>
  <si>
    <t>Kopējās izmaksas EUR 2020.gadā</t>
  </si>
  <si>
    <t xml:space="preserve">Pasākuma/ aktivitātes kopējās izmaksas EUR </t>
  </si>
  <si>
    <t>Informatīvi, izglītojoši pasākumi un papildus pabalsta noteikšana Ogres novada audžuģimenēm</t>
  </si>
  <si>
    <t>2020.</t>
  </si>
  <si>
    <t>Ogres bāriņtiesa</t>
  </si>
  <si>
    <t>Atelpas brīža pakalpojuma izveide</t>
  </si>
  <si>
    <t>Mobilo brigāžu izveide</t>
  </si>
  <si>
    <t>Ogres novada Sociālais dienests</t>
  </si>
  <si>
    <t>Pasākumi veselības veicināšanai un slimību profilaksei Ogres novada iedzīvotājiem</t>
  </si>
  <si>
    <t>2019.</t>
  </si>
  <si>
    <t>Veselības veicināšanas nodaļa</t>
  </si>
  <si>
    <t>"Ogres novada rīcības plāns 2018.-2020. gadam"</t>
  </si>
  <si>
    <t>Pasākuma/Aktivites rezultatīvie rādītāji</t>
  </si>
  <si>
    <t>Sadarbība ar jauniešu un sabiedriskajām organizācijām sabiedriskās kārtības un drošības uzlabošanai</t>
  </si>
  <si>
    <t>Izglītojoši pasākumi (lekcijas, semināri, pārrunas) izglītības iestādēs par drošības un kārtības jautājumiem</t>
  </si>
  <si>
    <t>Informatīvi pasākumi (t.sk. preses brīfingi) novada iedzīvotajiem par administratīvo pārkāpumu prevenciju (ar masu informācijas līdzekļu starpniecību)</t>
  </si>
  <si>
    <t xml:space="preserve">Dienesta automašīnu parka atjaunošana un speciālā aprīkojuma uzlabošana 
</t>
  </si>
  <si>
    <t xml:space="preserve">
Jaunās paaudzes video reģistratoru iegāde un veco reģistratoru nomaiņa dienesta automašīnās.</t>
  </si>
  <si>
    <t>Pašvaldības policija</t>
  </si>
  <si>
    <t>Kapu digitalizācija</t>
  </si>
  <si>
    <t>Veikta 1 digitalizācija</t>
  </si>
  <si>
    <t>Būvprojekta izstrāde Adrekašu kapličas būvniecībai</t>
  </si>
  <si>
    <t>1 būvprojekts</t>
  </si>
  <si>
    <t>Mazozolu pagasta pārvalde</t>
  </si>
  <si>
    <t>Taurupes pagasta pārvalde</t>
  </si>
  <si>
    <t>2018-2020</t>
  </si>
  <si>
    <t>Apzināti kultūras nozares resursi, izstrādāts kultūras nozares pārvaldes modelis un sagatavots vidēja termiņa attīstības plāns</t>
  </si>
  <si>
    <t>Ogres novada kultūras centrs</t>
  </si>
  <si>
    <t>Pārskata sagatavošana par novada bibliotēku darbu</t>
  </si>
  <si>
    <t>Sagatavots ikgadējs pārskats par novada bibliotēku darbu konkrētā gadā</t>
  </si>
  <si>
    <t>Ogres centrālā bibliotēka</t>
  </si>
  <si>
    <t>„Ievērojamo novadnieku kalendāra” pārveide elektroniskā formā</t>
  </si>
  <si>
    <t xml:space="preserve">Elektroniskā formā izveidots „Ievērojamo novadnieku kalendārs”, nodrošinot neierobežotu pieejamību </t>
  </si>
  <si>
    <t>Novadpētniecības materiālu mapju un izstāžu veidošana</t>
  </si>
  <si>
    <t>Novada pagastos esošā kultūrvēstures mantojuma kolekciju uzskaites un saglabāšanas nodrošināšana</t>
  </si>
  <si>
    <t>Veikta uzskaite un sākotnēja konservācija Meņģeles un Madlienas pagastos esošajām novadpētniecības kolekcijām</t>
  </si>
  <si>
    <t>Informatīvo semināru organizēšana kultūras un tautas namu vadītājiem un speciālistiem par gadā plānotajiem valsts nozīmes pasākumiem un dalību tajos</t>
  </si>
  <si>
    <t xml:space="preserve">Noorganizēti 2 informatīvie seminārus gadā kultūras un tautas namu vadītājiem un speciālistiem par gadā plānotajiem valsts nozīmes pasākumiem un dalību tajos </t>
  </si>
  <si>
    <t>Ogres vēstures un mākslas muzejs</t>
  </si>
  <si>
    <t>Profesionālās pilnveides semināru organizēšana reģiona publisko bibliotēku darbiniekiem</t>
  </si>
  <si>
    <t>Noorganizēti 5 profesionālās pilnveides semināri gadā reģiona publisko bibliotēku darbiniekiem</t>
  </si>
  <si>
    <t>Profesionālās pilnveides semināru organizēšana novada kultūras un tautas namu darbiniekiem</t>
  </si>
  <si>
    <t>Noorganizēti 4 profesionālās pilnveides semināri gadā novada kultūras un tautas namu darbiniekiem</t>
  </si>
  <si>
    <t>Divu pieredzes apmaiņas braucienu organizēšana publisko bibliotēku darbiniekiem</t>
  </si>
  <si>
    <t>Noorganizēti divi  pieredzes apmaiņas braucieni gadā: viens uz citu reģionu labākajām bibliotēkām, otrs – uz kādu Ogres reģiona publisko bibliotēku</t>
  </si>
  <si>
    <t>Piedalīšanās Zemgales reģionālajā seminārā</t>
  </si>
  <si>
    <t>Noorganizēta Ogres novada bibliotekāru dalība reģionālajā seminārā un prezentēta Ogres reģiona bibliotēku darba pieredze</t>
  </si>
  <si>
    <t>Pieredzes apmaiņas braucienu organizēšana muzeja darbiniekiem</t>
  </si>
  <si>
    <t>Noorganizēti 2 pieredzes apmaiņas braucieni gadā uz muzejiem Latvijas reģionos</t>
  </si>
  <si>
    <t>Divu pieredzes apmaiņas braucienu organizēšana tautas un kultūras namu darbiniekiem</t>
  </si>
  <si>
    <t>Noorganizēti divi pieredzes apmaiņas braucieni gadā: viens uz citu sadraudzības pašvaldību, otrs – uz citu pašvaldību kultūras institūcijām</t>
  </si>
  <si>
    <t>Sadarbības līguma ar Ikšķiles, Lielvārdes un Ķeguma pašvaldībām ietvaros plānoto pasākumu nodrošināšana</t>
  </si>
  <si>
    <t>Metodiskā un konsultatīvā atbalsta sniegšana Ogres reģiona novadu bibliotēkām</t>
  </si>
  <si>
    <t>Noorganizēti kopīgi starpnovadu pasākumi kultūras jomā atbilstoši katra gada plānam</t>
  </si>
  <si>
    <t>Noslēgti līgumi ar Lielvārdes, Ikšķiles, Ķeguma novadu pašvaldībām un Ogres tehnikumu par reģiona galvenās bibliotēkas funkciju veikšanu</t>
  </si>
  <si>
    <t>Valsts un vietējas nozīmes kultūras pieminekļu apsekošana un novērtēšana</t>
  </si>
  <si>
    <t>Pasākumi kultūrvēsturisko objektu sakārtošanai</t>
  </si>
  <si>
    <t>Noorganizētas 2 talkas kultūras objektu sakopšanai</t>
  </si>
  <si>
    <t>Iekārtota jauna muzeja pastāvīgā ekspozīcija. Ekspozīcijā iekļauta informācijas pieejamības iespēja cilvēkiem ar redzes traucējumiem</t>
  </si>
  <si>
    <t xml:space="preserve"> Iekārtota jauna muzeja pastāvīgā ekspozīcija. Ekspozīcijā iekļauta informācijas pieejamības iespēja cilvēkiem ar redzes traucējumiem </t>
  </si>
  <si>
    <t>Jaunu amatiermākslas kolektīvu izveide kultūras un tautas namos</t>
  </si>
  <si>
    <t>Nodrošināts atbalsts jaunu amatiermākslas kolektīvu darbības nodrošināšanai</t>
  </si>
  <si>
    <t>Ogres Kultūras centrs, pagastu pārvaldes</t>
  </si>
  <si>
    <t>Jaunu interešu klubu izveidošana pašvaldības kultūras institūcijās</t>
  </si>
  <si>
    <t>Pašvaldības telpu un aprīkojuma nodrošinājums jaunu vietējo interešu klubu darbības nodrošināšanai</t>
  </si>
  <si>
    <t>Kultūras darba koordinatore, pagastu pārvaldes</t>
  </si>
  <si>
    <t>Amatiermākslas konkursu, atskaites pasākumu plānošana un organizēšana pamatdarbības nozarēs</t>
  </si>
  <si>
    <t>Noorganizētas skates deju kolektīviem, koriem, vokālajiem ansambļiem un citiem kolektīviem</t>
  </si>
  <si>
    <t>Ogres Vēstures un mākslas muzejs</t>
  </si>
  <si>
    <t>Madlienas pagasta pārvalde</t>
  </si>
  <si>
    <t>Suntažu pagasta pārvalde</t>
  </si>
  <si>
    <t>Ķeipenes pagasta pārvalde</t>
  </si>
  <si>
    <t>Tautas tērpu iegāde amatiermākslas kolektīviem</t>
  </si>
  <si>
    <t>Amatiermākslas kolektīvu dalība starpnovadu Dziesmu un deju svētkos</t>
  </si>
  <si>
    <t>Nemateriālā kultūras mantojuma procesa nepārtrauktības nodrošināšana</t>
  </si>
  <si>
    <t>Meņģeles tautas nama deju kolektīva tērpu komplektu atjaunošana</t>
  </si>
  <si>
    <t>Lauberes pagasta pārvalde</t>
  </si>
  <si>
    <t>Meņģeles pagasta pārvalde</t>
  </si>
  <si>
    <t>Ogresgala pagasta pārvalde</t>
  </si>
  <si>
    <t>Suntažu kultūras nama kolektīvu tērpu komplektu atjaunošana</t>
  </si>
  <si>
    <t>Taurupes tautas nama kolektīvu tērpu komplektu atjaunošana</t>
  </si>
  <si>
    <t>Izgatavoti, papildināti un atjaunoti tērpu komplekti Ogresgala Tautas nama bērnu deju kolektīviem, gatavojoties 2020.gada Skolu jaunatnes Dziesmu un deju svētkiem</t>
  </si>
  <si>
    <t>Iegādāti instrumenti pūtēju orķestrim „Horizonts”</t>
  </si>
  <si>
    <t>Iegādāti instrumenti Madlienas pūtēju orķestrim</t>
  </si>
  <si>
    <t>Atbalsts pašvaldības amatiermākslas kolektīvu dalībai starptautiskajos pasākumos</t>
  </si>
  <si>
    <t>Finansiāli atbalstīti 3 - 4 amatiermākslas kolektīvi dalībai starptautiskajos pasākumos saskaņā ar nolikumu</t>
  </si>
  <si>
    <t>vietējo mākslinieku, mūzikas un mākslas skolu audzēkņu piedalīšanos plānošana un organizēšana</t>
  </si>
  <si>
    <t>Noorganizēti 2 pasākumi gadā katrā pagastā un pilsētā ar vietējo mākslinieku un novada mūzikas un mākslas skolu audzēkņu piedalīšanos</t>
  </si>
  <si>
    <t>Ogres novada kultūras centrs, pagastu pārvaldes, iestāžu vadītāji</t>
  </si>
  <si>
    <t>Profesionālu mākslinieku darbu pieejamība Ogres novada iedzīvotājiem</t>
  </si>
  <si>
    <t>Noorganizētas 3 profesionālu mākslinieku izstādes gadā</t>
  </si>
  <si>
    <t>Novada kultūrvēsturiskā mantojuma popularizēšana, objektu iekļaušana tūrisma maršrutos</t>
  </si>
  <si>
    <t>Noorganizētas 5 publiskās ekskursijas pa Ogres novadu</t>
  </si>
  <si>
    <t xml:space="preserve">Apmācības IT pamatprasmēs </t>
  </si>
  <si>
    <t>Apmācīti 70 sociāli neaizsargāti (bezdarbnieki, pensionāri) cilvēki gadā</t>
  </si>
  <si>
    <t>Iedzīvotāju apmācību organizēšana kultūrtūrisma gidu pakalpojumu sniegšanai</t>
  </si>
  <si>
    <t>Noorganizētas 8 „ Gidu skolas” nodarbības gadā Ogres novada iedzīvotājiem</t>
  </si>
  <si>
    <t>Ogres novada kultūras nozares vidēja termiņa attīstības plāna izstrāde 2019-2021</t>
  </si>
  <si>
    <t>Ogres novada kultūras pasākumu mārketinga aktivitātes</t>
  </si>
  <si>
    <t>Pastāvīgi veitks kultūras pasākumu marketings</t>
  </si>
  <si>
    <t>Pilsētas un novada kultūras pasākumu organizēšana</t>
  </si>
  <si>
    <t>Noorganizētas 300 kultūras norises gadā</t>
  </si>
  <si>
    <t>Kultūras kartes pastāvīga papildināšana</t>
  </si>
  <si>
    <t>Ikgadēja KM Kultūras kartes papildināšana</t>
  </si>
  <si>
    <t>Ogres novada kultūras centrs, pagastu pārvaldes</t>
  </si>
  <si>
    <t>Brīvprātīgo iesaiste kultūras pasākumu organizēšanā un OKC ikdienas darbā</t>
  </si>
  <si>
    <t xml:space="preserve"> Jauniešu mājas (Ogres bērnu un jauniešu centrs, Jauniešu iniciatīvas centrs un jauniešu dome, citas nevalstiskās organizācijas) izveide </t>
  </si>
  <si>
    <t>Attīstīt STEM pulciņu pieejamību pilsētā- automodelisma pulciņa izveide</t>
  </si>
  <si>
    <t>Ogres Bērnu un Jauniešu centrs</t>
  </si>
  <si>
    <t>Ogres Vēstures un mākslas muzeja krājuma glabāšanas apstākļu uzlabošana</t>
  </si>
  <si>
    <t>Ogres novada kultūras pieminekļu, nozīmīgu kultūrvēsturisko objektu elektoniskās datu bāzes izveidošana</t>
  </si>
  <si>
    <t xml:space="preserve">Izveidota datu bāze nozīmīgu novada kultūrvēsturisko objektu apkopošanai </t>
  </si>
  <si>
    <t xml:space="preserve">Rotaslietas -bruņurupuču saktas ar važiņām folkloras kopai SAULE.(vienas cena ap 220.-EUR) </t>
  </si>
  <si>
    <t>Veicināt apsaimniekošanas organizāciju veidošanos Suntažu patagastā, lai palielinātos apsaimniekošanās esošo daudzdzīvokļu māju skaits</t>
  </si>
  <si>
    <t>Madlienas vidusskolas pedagogu profesionālās kapacitātes paaugstināšana,saskaņā ar valstī noteiktajām normatīvo aktu prasībām</t>
  </si>
  <si>
    <t>Madlienas vidusskolas tehniskā personāla profesionālo iemaņu papildināšana atbilstoši valstī noteiktajām normatīvo aktu prasībām</t>
  </si>
  <si>
    <t>Racionālas un optimālas izglītības infrastruktūras izmantošana,veicot regulāru plānošanu,sasniegtā analīzi un priekšlikumu izstrādāšanu turpmākajai darbībai,iesaistot maksimāli visas ieinteresētās puses</t>
  </si>
  <si>
    <t>Pedagoga kvalifikācijas un darba kvalitatīvo rādītāju pieaugums</t>
  </si>
  <si>
    <t>Skolas tehniskā personāla darba kvalitātes uzlabošanās un zināšanu paaugstināšanās savā veicamajā darbā</t>
  </si>
  <si>
    <t>Racionāli pārvaldīta infrastruktūra, regulāra plānošana, sasniegtā analīze</t>
  </si>
  <si>
    <t>Madlienas vidussskola</t>
  </si>
  <si>
    <t xml:space="preserve"> Mājturības un tehnoloģiju mācību priekšmetu materiāltehniskās bāzes nodrošināšana kvalitatīva un mūsdienīga mācību procesa organizēšanai </t>
  </si>
  <si>
    <t xml:space="preserve"> Dabaszinību mācību prieķšmetu materiāltehniskās bāzes pilnveidošana un saglabāšana </t>
  </si>
  <si>
    <t xml:space="preserve"> Mācību un interešu izglītībā nodarbināto jauniešu motivācijas paaugstināšana un aktivitāšu atbalstīšana </t>
  </si>
  <si>
    <t xml:space="preserve"> Konkurētspējas paaugstināšana vispārējas vidējās izglītības programmas apgūstošajiem jauniešiem piedāvājot iespēju apgūt uzņēmējdarbības pamatus un B kategorijas autovadītāja apliecību </t>
  </si>
  <si>
    <t>Iekārtots mūsdienu prasībām atbilstošs mājturības un tehnoloģiju kabinets</t>
  </si>
  <si>
    <t>Aktīvi un motivēti interešu izlītības programmu dalībnieki</t>
  </si>
  <si>
    <t>Madlienas vidusskola</t>
  </si>
  <si>
    <t>Skolēnu vecāku konferences, produktīvākas un jēgpilnākas sadarbības nodrošināšanai, organizēšana Madlienas vidusskolā</t>
  </si>
  <si>
    <t>Izglītības iestādes infrastrukturas piedāvāšana Madlienas pagasta sabiedrībai sportiskām un izglītojošajām aktivitātēm</t>
  </si>
  <si>
    <t>Izglītojošu lekciju un darba grupu organizēšana skolēnu vecākiem izglītības, audzināšanas un psiholoģiskos jautājumos Madlienas vidusskolā</t>
  </si>
  <si>
    <t>Materiāltehniskās bāzes veidošana un pilnveidošana mūsdienīgas jauniešu neformālās un interešu izgītības programmu realizēšanas nodrošināšanai</t>
  </si>
  <si>
    <t>2019-2020</t>
  </si>
  <si>
    <t xml:space="preserve"> Suntažu pašvaldības teritorijā esoši vidi degradējošo objektu sakārtošana, nojaukšana vai teritorijas rekultivēšana </t>
  </si>
  <si>
    <t>Sakārtota vide un rasta iespēja interesentiem atpūsties dabā, kā arī nodarboties ar sportiskām aktivitātēm-pastaiga, skriešana, velobraukšana.</t>
  </si>
  <si>
    <t>Žurnāls "Potjomkina aka"</t>
  </si>
  <si>
    <t>Žurnāls "Potjomkina aka"  600 eks.(grāmata par aku un sava 
veida A.Sukuta dzīves kopsavilkums</t>
  </si>
  <si>
    <t>Ziedojumi</t>
  </si>
  <si>
    <t>Novada mēroga kultūras pasākumu organizēšana pamatdarbības nozarēs</t>
  </si>
  <si>
    <t>Nodrošināt Mazozolu pagasta deju kolektīva "Līčupīte" dalībniekus ar nepieciešamo inventāru</t>
  </si>
  <si>
    <t>Tiks nodrošināts nepieciešamais inventārs Mazozolu pagasta deju kolektīva "Līčupīte" dalībniekiem uz vispārējiem latviešu Dziesmu un Deju svētkiem</t>
  </si>
  <si>
    <t>Aizaugušā Vecupes posma tīrīšana (Līčupes vecā gultne)</t>
  </si>
  <si>
    <t>Ogres būvvalde</t>
  </si>
  <si>
    <t>Būvvaldes arhīva digitalizācija</t>
  </si>
  <si>
    <t xml:space="preserve"> Atbalsts sadarbības veidošanai starp novada un ārvalstu uzņēmējiem, t.sk. pašvaldības sadarbības partnervalstīs </t>
  </si>
  <si>
    <t>Noorganizētas pašvaldības pārstāvju un uzņēmēju kopīgas vizītes ārvalstīs</t>
  </si>
  <si>
    <t>Sabiedrisko attiecību nodaļa</t>
  </si>
  <si>
    <t>Informācijas izvietošana pašvaldības un apsaimniekotāja mājaslapā par aktuāliem jautājumiem infrastruktūras un mājokļu apsaimniekošanā</t>
  </si>
  <si>
    <t>Pašvaldības informatīvajā izdevumā un mājaslapā un apsaimniekotāja mājaslapā nodrošināta informācijas pieejamība par aktuāliem jautājumiem infrastruktūras un mājokļu apsaimniekošanā</t>
  </si>
  <si>
    <t>Sabiedrisko attiecību nodaļa, "Ogres namsaimnieks"</t>
  </si>
  <si>
    <t>Informācijas pieejamības nodrošināšana par daudzdzīvokļu māju energoefektivitātes paaugstināšanas iespējamajiem risinājumiem</t>
  </si>
  <si>
    <t>Informācijas pieejamības nodrošināšana par dzīvojamo zonu publiskās ārtelpas labiekārtošanu</t>
  </si>
  <si>
    <t xml:space="preserve"> Pašvaldības informatīvajā izdevumā un mājaslapā un apsaimniekotāja mājaslapā nodrošināta informācijas pieejamība par dzīvojamo zonu publisko ārtelpu labiekārtošanu </t>
  </si>
  <si>
    <t>Novada mājas lapas sadaļas "Jauniešiem" regulāra papildināšana</t>
  </si>
  <si>
    <t xml:space="preserve">Pašvaldības mājaslapas sadaļa "Jauniešiem" regulāri papildināta ar aktuālo informāciju par jauniešu iespējām līdzdarboties novada, valsts un starptautiskā līmenī </t>
  </si>
  <si>
    <t>Izglītības, kultūras un sporta pārvalde, Sabiedrisko attiecību nodaļa</t>
  </si>
  <si>
    <t>Vides komunikācijas plāna izstrāde</t>
  </si>
  <si>
    <t>Konkursa par sakoptāko īpašumu novadā un videi draudzīgu saimniekošanu (gan pilsētā, gan pagastos) organizēšana</t>
  </si>
  <si>
    <t>Izglītojošu pasākumu par vides jautājumiem organizēšana</t>
  </si>
  <si>
    <t>Noorganizēts ikgadējs konkurss</t>
  </si>
  <si>
    <t>Noorganizēti trīs izglītojošie pasākumi gadā</t>
  </si>
  <si>
    <t>Pašvaldības budžets (08.3301)</t>
  </si>
  <si>
    <t>Būvvalde, Nekustamo īpašumu pārvaldes nodaļa, Sabiedrisko attiecību nodaļa</t>
  </si>
  <si>
    <t>Izglītības, kultūras un sporta pārvalde, Būvvalde, Nekustamo īpašumu pārvaldes nodaļa, Sabiedrisko attiecību nodaļa</t>
  </si>
  <si>
    <t>Pašvaldības sadarbība ar ārvalstu partneriem</t>
  </si>
  <si>
    <t>Pašvaldības dalība starptautiskos projektos</t>
  </si>
  <si>
    <t>Pašvaldības pārstāvji piedalījušies 3 Ogres novada sadraudzības un sadarbības pašvaldību organizētajos pasākumos ik gadus, kā arī noorganizēts 1 pasākums novada sadraudzības un sadarbības pašvaldībām Ogrē</t>
  </si>
  <si>
    <t>Sabiedrisko attiecību nodaļa, Infrastruktūras veicināšanas nodaļa</t>
  </si>
  <si>
    <t>Pašvaldības e-pakalpojumu attīstība</t>
  </si>
  <si>
    <t>Pamatinformācijas uzturēšana pašvaldības mājas lapā 2 valodās</t>
  </si>
  <si>
    <t>Sabiedrisko attiecību nodaļa, Kanceleja</t>
  </si>
  <si>
    <t xml:space="preserve">Informācijas pieejamības pilnveide novadā par lauku teritorijas aktivitātēm </t>
  </si>
  <si>
    <t>Atbalsts iedzīvotāju iniciatīvām sabiedrībai nozīmīgu projektu īstenošanā</t>
  </si>
  <si>
    <t>Elektronisko iedzīvotāju aptauju organizēšana</t>
  </si>
  <si>
    <t>Pašvaldības aktivitātes sociālajos tīklos</t>
  </si>
  <si>
    <t>Noorganizētas iedzīvotāju aptaujas par aktuāliem jautājumiem ne retāk kā reizi mēnesī</t>
  </si>
  <si>
    <t>Veikta regulāra informācijas ievietošana sociālajos tīklos, nodrošinot informācijas pieejamību plašākam iedzīvotāju lokam</t>
  </si>
  <si>
    <t>Pašvaldības budžets (06.60006, 08.29011)</t>
  </si>
  <si>
    <t>Ogres novadā notiekošo pasākumu ikgadējā plāna izstrāde un publiskās pieejamības nodrošināšana</t>
  </si>
  <si>
    <t>Izstrādāts un interneta vidē publiski pieejams pasākumu plāns visam kārtējam gadam</t>
  </si>
  <si>
    <t>Portatīvā datora, personālā datora, skenera, printera A3 izdrukai iegāde Madlienas bibliotēkai</t>
  </si>
  <si>
    <t>Bibliotēkas izdevumi (08.2101)</t>
  </si>
  <si>
    <t>Mūzikas instrumenti regulāri ir uzskaņoti, saremontēti. Mūzikas klasē izveidota starpsiena jaunas mācību telpas izveidei.</t>
  </si>
  <si>
    <t xml:space="preserve">Pedagogi apmeklējuši kursus bērnu tiesību aizsardzībā, kursus par audzināšanas tēmu, profesionālās pilnveides kursus, seminārus, meistarklases. Iegūta tālākizglītība klarnetes spēles pedagogam. </t>
  </si>
  <si>
    <t>Pedagogi apmeklējuši un paši piedalījušies izstādēs, koncertos, festivālos, ieguvuši pieredzi, apmeklējot līdzīgas skolas Latvijā un ārzemēs.</t>
  </si>
  <si>
    <t>Mūzikas instrumentu skaņošana un remonts</t>
  </si>
  <si>
    <t>Pedagogu tālākizglītības aktivitātes</t>
  </si>
  <si>
    <t>Pedagogu pieredzes apmaiņas aktivitātes</t>
  </si>
  <si>
    <t>2018.-2020.</t>
  </si>
  <si>
    <t>Kārļa Kažociņa Madlienas mūzikas un mākslas skola</t>
  </si>
  <si>
    <t>Audzēkņi nogādāti uz skolu un uz mājām no attālākiem pagastiem. Audzēkņi apmeklējuši konkursus, festivālus, meistarklases, mācību braucienus uz izstādēm, muzejiem</t>
  </si>
  <si>
    <t>Pie skolas ieejas izveidota uzbrauktuve cilvēkiem ar īpašām vajadzībām</t>
  </si>
  <si>
    <t>Izveidot pie skolas ieejas uzbrauktuvi cilvēkiem ar īpašām vajadzībām</t>
  </si>
  <si>
    <t>Skolēnu nogādāšana skola un uz dažādiem konkursiem un koncertiem</t>
  </si>
  <si>
    <t>Veikti ugunsdrošības pasākumi atbilstoši VUGD aktiem</t>
  </si>
  <si>
    <t>Apmeklēti kolektīvu kopmēģinājumi, skates, Dziesmu svētki, iegādāti tērpi.</t>
  </si>
  <si>
    <t>Audzēkņi apmeklējuši konkursus, festivālus, meistarklases, mācību braucienus uz izstādēm, muzejiem</t>
  </si>
  <si>
    <t>Dalība kolektīvu kopmēģinājumos, iegādāties tērpus Dziesmu svētkiem</t>
  </si>
  <si>
    <t>Piedalīties konkursos, festivālos, meistarklasēs mācību braucienos uz izstādēm un muzejiem</t>
  </si>
  <si>
    <t>Rīkotas izglītojošas lekcijas vecākiem, noorganizēti atklātie koncerti, izstādes, meistardarbnīcas.</t>
  </si>
  <si>
    <t>Izglītojošu lekciju organizēšana skolēnu vecākiem</t>
  </si>
  <si>
    <t>Pedagogi un audzēkņi piedalījušies draudzības festivālos, koncertos, izstādēs, kultūras programmu apmaiņā.</t>
  </si>
  <si>
    <t>Pilnveidotas esošās un izveidotas jaunas izglītības programmas pieaugušajiem un bērniem</t>
  </si>
  <si>
    <t xml:space="preserve">Audzēkņi iepazinuši tālākizglītības iespējas, tiekoties ar absolventiem, PIKC, mūzikas un mākslas vidusskolu  pārstāvjiem, apmeklējot izglītības iestādes </t>
  </si>
  <si>
    <t>Dalība festivālos, koncertos, izstādēs, kultūras programmu apmaiņā</t>
  </si>
  <si>
    <t>Audzēkņu un absolventu tikšanos organizēšana</t>
  </si>
  <si>
    <t xml:space="preserve">Pakalpojumu centra izveide cilvēkiem ar īpašam vajadzībām un sociāli maznodrošinātajiem </t>
  </si>
  <si>
    <t xml:space="preserve"> Pašvaldības dzīvoklī izveidots sociālo pakalpojumu centrs maznodrošinātām personām. </t>
  </si>
  <si>
    <t>Pagasta pārvalde un biedrība "Ģimenes darbnīca".</t>
  </si>
  <si>
    <t>Pašvaldības teritorijā esošo artēzisko urbumu apzināšana un kartēšana</t>
  </si>
  <si>
    <t>Pašvaldības teritorijā esošo neizmantoto urbumu tamponēšana</t>
  </si>
  <si>
    <t>Iegūta informācija par artēziskajiem urbumiem</t>
  </si>
  <si>
    <t>Tamponēts vismaz viens urbums</t>
  </si>
  <si>
    <t>Krapes pagasta pārvalde</t>
  </si>
  <si>
    <t xml:space="preserve">Pašvaldības teritorijā esošo vidi degradējošo objektu sakārtošana, nojaukšana vai teritorijas rekultivēšana </t>
  </si>
  <si>
    <t>Izstrādāti priekšlikumi vidi degradējošo objektu sakārtošanai</t>
  </si>
  <si>
    <t xml:space="preserve">Sadarbībā ar biedrību "Nāc kopā" uzsākta rekriācijas vietas Krapes muižas parka izpēte un atjaunošana. </t>
  </si>
  <si>
    <t>Biedrība "Nāc kopā" un Krapes pagasta pārvalde</t>
  </si>
  <si>
    <t>Pašvaldības teritorijā esošo publisko ūdeņu saglabāšana un pieguļošo teritoriju attīstīšana</t>
  </si>
  <si>
    <t>Izstrādāti noteikumi par Lobes Plaužu ezera apsaimniekošanu</t>
  </si>
  <si>
    <t>Vides fondi</t>
  </si>
  <si>
    <t>Aprēķināti derīgo izrakteņu krājumi un sagatavota dokumentācija karjera izstrādei</t>
  </si>
  <si>
    <t>Grāvkalni smilts - grants karjera izpēte un izstrādes projekta sagatavošana.</t>
  </si>
  <si>
    <t>Kontrolēt un ierobežot ruderālu un invazīvu sugu izplatīšanos, uzturēt parkmeža ainavu Ogres pilsētas teritorijā, trases starta laukumos. Veikti biotehniskie pasākumi agresīvu invazīvu sugu izplatīšanās ierobežošanai.</t>
  </si>
  <si>
    <t>Saglabāts mežiem  raksturīgais sugu sastāvs, novērsta biotopu sinantropizācija. Uzturēta parkmeža ainava Ogres pilsētas teritorijā,uzturētas ceļu un galveno taku malu joslas, novērsta ruderālo un invazīvo augu sugu izplatīšanās.</t>
  </si>
  <si>
    <t>PA "Zilo Kalnu Aģentūra"</t>
  </si>
  <si>
    <t>Izvietojot sociālā dienesta struktūrvienības vienā ēkā tiks nodrošināti pakalpojumi vienuviet, kā rezultātā tiks nodrošināta efektīvāka pārraudzība un uzlabota pakalpojuma kvalitāte</t>
  </si>
  <si>
    <t>Infrastruktūras veicināšanas nodaļa</t>
  </si>
  <si>
    <t xml:space="preserve"> Aktivitātes  atkarību izraisošo seku mazināšanā</t>
  </si>
  <si>
    <t>Ogres novada sociālā dienesta Profilakses punkts</t>
  </si>
  <si>
    <t>Attīstīt grupu darbu dažādām mērķgrupām</t>
  </si>
  <si>
    <t>Attīstītas 4 grupas dažādām mērķgrupām, ko nodrošina sociālais dienests</t>
  </si>
  <si>
    <t>Ogres novada sociālais dienests</t>
  </si>
  <si>
    <t>Aprīkojuma un inventāra atjaunošana  un iegāde Upes prospekta 16 darba vietu, arhīva un klientu lietu telpu aprīkošanai atbilstoši MK noteikumiem</t>
  </si>
  <si>
    <t>Dienas centra 'Saime'' pakalpojuma paplašināšana, lai sniegtu pakalpojumu lielākam pakalpojumu saņēmēju skaitam</t>
  </si>
  <si>
    <t>Radošo darbnīcu izveide personām ar garīga rakstura traucējumiem</t>
  </si>
  <si>
    <t>2019</t>
  </si>
  <si>
    <t>2020</t>
  </si>
  <si>
    <t>Pašvaldības speciālistu apmācības</t>
  </si>
  <si>
    <t>Juridiskā nodaļa</t>
  </si>
  <si>
    <t>EDUS sistēmas ieviešana</t>
  </si>
  <si>
    <t>Ieviesta EDUS sistēma, kas iepirkumu jomā atgādina par līgumu termiņiem un summām</t>
  </si>
  <si>
    <t>"Kopā jautrāk!" - Ogres novada pirmsskolas izglītības iestāžu bērnu vokālo ansambļu sadziedāšanās svētki</t>
  </si>
  <si>
    <t>VPII "Riekstiņš"</t>
  </si>
  <si>
    <t>VPII "Riekstiņš" apgaismojuma nomaiņa uz LED apgaismojumu</t>
  </si>
  <si>
    <t>Veikta apgaismojuma nomaiņa uz LED apgaismojumu visā VPII "Riekstiņš"</t>
  </si>
  <si>
    <t>Papildināt VPII "Riekstiņš" materiālo bāzi sporta aktivitātēm</t>
  </si>
  <si>
    <t>Papildināta VPII sporta materiālā bāze</t>
  </si>
  <si>
    <t xml:space="preserve"> VPII "Riekstiņš" Vecvecāku diena </t>
  </si>
  <si>
    <t>VPII "Riekstiņš"  Ģimenes dienas koncerts</t>
  </si>
  <si>
    <t>Tematisko izstāžu veidošana sadarbībā ar bērnu vecākiem</t>
  </si>
  <si>
    <t xml:space="preserve">  Organizēta VPII "Riekstiņš" Vecvecāku diena  </t>
  </si>
  <si>
    <t xml:space="preserve"> Organizēts VPII "Riekstiņš"  Ģimenes dienas koncerts </t>
  </si>
  <si>
    <t>Veidotas tematiskās izstādes sadarbībā ar bērnu vecākiem</t>
  </si>
  <si>
    <t>Sniegt regulāru informāciju iedzīvotajiem par kārtības un drošības jautājumu aktualitātēm.</t>
  </si>
  <si>
    <t>Katru gadu vai reizi divos gados tiek iegādāta viena jauna automašīna. Automašīnas tiek pielāgotas aizturēto pārvadāšanai. Aprīkotas ar bākugunīm, skaļruņiem, GPRS sistēmām, sakaru un video filmēšanas ierīcēm atbilstoši tehniskajām prasībām.</t>
  </si>
  <si>
    <t>ONPP iegādājas jaunus video reģistratorus labākas ierakstu kvalitātes nodrošināšanai.</t>
  </si>
  <si>
    <t xml:space="preserve"> Filmas par Ogri un ogrēniešiem uzņemšana </t>
  </si>
  <si>
    <t>Uzņemta filma, kas būs izmantojama Ogres pašvaldībai kā publicitātes materiāls pilsētas un novada popularizēšanai</t>
  </si>
  <si>
    <t>Latvijas Bibliotekāru biedrības Vidzemes nodaļas vasaras saieta-konferences organizēšana un uzņemšana Ogres novadā</t>
  </si>
  <si>
    <t>Noorganizēts LBB Vidzemes nodaļas vasaras saiets Ogres novadā</t>
  </si>
  <si>
    <t>Nomainīt Ogres Centrālās bibliotēkas Mācību klases datortehniku</t>
  </si>
  <si>
    <t>Ogres Centrālās bibliotēkas Mācību klases mācību procesam nepieciešamie datori nomainīti pret 10 jaudīgiem portatīvajiem datoriem</t>
  </si>
  <si>
    <t>1.Kursi pirmsskolas izglītības pedagogiem par "Kompetenču pieeju mācību saturā ",             2.Apmācības metodika STOP 4-7</t>
  </si>
  <si>
    <t>Kursi par pirmsskolas izglītības iestāžu pašvērtējuma izstrādi un iestāžu vadītāju vērtēšanu.</t>
  </si>
  <si>
    <t>Pilnveidot izglītības iestādes mājas lapu.</t>
  </si>
  <si>
    <t>Pastāvīgi papildināta izglītības iestādes mājas lapa</t>
  </si>
  <si>
    <t>Radošās un inovatīvās pedagogu darbības pieredzes apmaiņas pasākumi iestādē,novadā,republikā.</t>
  </si>
  <si>
    <t>Apmeklēti pieredzes apmaiņas pasākumi</t>
  </si>
  <si>
    <t>Valsts finasējums</t>
  </si>
  <si>
    <t>2018-2019</t>
  </si>
  <si>
    <t>2018</t>
  </si>
  <si>
    <t>VPII "Zelta sietiņš"</t>
  </si>
  <si>
    <t>Pakāpeniski nomainīt un  iegādāties jaunu,ergonomisku aprīkojumu grupās.</t>
  </si>
  <si>
    <t>Interešu pulciņus finansēt no pašvaldības vai valsts finansējuma.</t>
  </si>
  <si>
    <t>Atjaunots VPII aprīkojums</t>
  </si>
  <si>
    <t>Atrasts līdzfinansējums interešu pulciņu nodarbībām</t>
  </si>
  <si>
    <t>VPII "Zelta Sietiņš"</t>
  </si>
  <si>
    <t>Vecāku aktīva līdzdalība iestādes padomes darbībā.</t>
  </si>
  <si>
    <t>Vecāku aktīva līdzdalība iestādes organizētajos pasākumos( Mātes un Tēvu dienas,vecvecāku pasākums,dažādās tematiskajās izstādēs,atvērto durvju dienās,sporta svētki kopā ar vecākiem,profesiju dienas)</t>
  </si>
  <si>
    <t>Sporta inventāra iegāde vispārējās izglītības iestādēs</t>
  </si>
  <si>
    <t>Iegādāts sporta un koriģējošās vingrošanas inventārs Ogresgala pamatskolā</t>
  </si>
  <si>
    <t>Ogresgala pamatskola</t>
  </si>
  <si>
    <t xml:space="preserve"> Sporta inventāra iegāde un aprīkojuma pilnveide profesionālās ievirzes sporta iestādēs </t>
  </si>
  <si>
    <t>Ogres basketbola skola</t>
  </si>
  <si>
    <t>Ogres novada un starpnovadu Skolēnu sporta pasākumu organizēšana</t>
  </si>
  <si>
    <t>Sportistu, sporta komandu un sporta biedrību atbalsts</t>
  </si>
  <si>
    <t>Tautas un augstu sasniegumu sporta pasākumu organizēšana</t>
  </si>
  <si>
    <t>Ogres novada sporta centrs</t>
  </si>
  <si>
    <t>Organizēti Ogres novada un starpnovadu Skolēnu sporta pasākumi</t>
  </si>
  <si>
    <t xml:space="preserve">Informāciju tehnoloģiju attīstības projekta izstrāde un ieviešana VPII
</t>
  </si>
  <si>
    <t>Kursi pedagogiem</t>
  </si>
  <si>
    <t>Kursi tehniskajam personālam</t>
  </si>
  <si>
    <t>Metodiskās apvienības novadā</t>
  </si>
  <si>
    <t>Iegādātas interaktīvās sistēmas un datortehnika VPII „Taurenītis”</t>
  </si>
  <si>
    <t>Apmeklēti kursi pedagogiem</t>
  </si>
  <si>
    <t>Apmeklēti kursi tehniskajiem darbiniekiem</t>
  </si>
  <si>
    <t>Novadītas 2-3 metodiskās apvienības              novada pirmsskolas iestādēs</t>
  </si>
  <si>
    <t>Skatuves aizkaru apstrāde VPII "Taurenītis" ar pretaizdegšanās līdzekli,Iekšējās ugunsdzēsības sistēmas nodrošināšana</t>
  </si>
  <si>
    <t>VPII "Taurenītis"</t>
  </si>
  <si>
    <t>Sporta inventāra papildināšana pirmsskolas izglītības iestādēs</t>
  </si>
  <si>
    <t>Montesori materiālu iegāde</t>
  </si>
  <si>
    <t>Radītas iespējas padziļināti strādāt pie bērnu fiziskās attīstības un organizēt sporta pasākumus</t>
  </si>
  <si>
    <t>Papildināti montesori materiāli logopēda kabinetā</t>
  </si>
  <si>
    <t>Izglītības iestādes padomes darbības pilnveidošana</t>
  </si>
  <si>
    <t>Organizēt pasākumus bērniem kopā ar vecākiem</t>
  </si>
  <si>
    <t>Pilnveidota VPII Taurenītis padomes darbība</t>
  </si>
  <si>
    <t>Organizēti pasākumi bērniem ar vecākiem</t>
  </si>
  <si>
    <t>VPII "Strautiņš"</t>
  </si>
  <si>
    <t>Radītas iespējas padziļināti strādāt pie bērnu fiziskās attīstības un organizēt sporta pasākumus VPII "Strautiņš"</t>
  </si>
  <si>
    <t>Rīkot atvērto durvju dienas</t>
  </si>
  <si>
    <t>Sporta pasākumu organizēšana kopā ar izglītojamo ģimeni</t>
  </si>
  <si>
    <t>Svētku un gadskārtu ieražu, atzīmējamo dienu jautrie brīži kopā ar folkloras kopām, mūzikas skolas audzēkņiem, vecvecākiem u.c.</t>
  </si>
  <si>
    <t>Sniegt izglītojamajiem zināšanas par tautas tradīcijām, ticējumiem</t>
  </si>
  <si>
    <t>Lejasdaugavas novadu iedzīvotāju iesaiste velo un ūdenstūrisma maršrutu par godu Latvijas simtgadei izstrādē, kā arī vides izglītošanā</t>
  </si>
  <si>
    <t xml:space="preserve"> Lejasdaugavas novadu iedzīvotāju iesaiste velo un ūdenstūrisma maršrutu par godu Latvijas simtgadei izstrādē, kā arī vides izglītošanā </t>
  </si>
  <si>
    <t xml:space="preserve">Projektu pieteikumu izstrāde; Projektu tehniskās dokumentācijas sagatavošana un vides ekspertīzes energoaudits monitorings </t>
  </si>
  <si>
    <t>Informatīvi pasākumi uzņēmējiem</t>
  </si>
  <si>
    <t>04.11102</t>
  </si>
  <si>
    <t>Ogres novadnieka karte</t>
  </si>
  <si>
    <t>Ieviesta Ogres novadnieka karte</t>
  </si>
  <si>
    <t>04.11116</t>
  </si>
  <si>
    <t>Izveidot koncesiju atkritumu apsaimniekošanā</t>
  </si>
  <si>
    <t>Izveidota konsesija ar privāto partneri atkritumu apsaimniekošanā</t>
  </si>
  <si>
    <t>Atbalsts NVO projektiem</t>
  </si>
  <si>
    <t>Atbalstītas dažādas NVO iniciatīvas un projekti</t>
  </si>
  <si>
    <t>Ikgadējos pašvaldības projektu konkursos ("RADI Ogres novavam" un "Veidojam vidi ap mums" un atbalstīti vismaz 35 iedzīvotāju iniciatīvas projekti gadā</t>
  </si>
  <si>
    <t xml:space="preserve">Karjeras atbalsts vispārējās un profesionālās izglītības iestādēs </t>
  </si>
  <si>
    <t>09.82001</t>
  </si>
  <si>
    <t>Izglītības un sporta pārvalde</t>
  </si>
  <si>
    <t>Pārējās izglītības iestāžu pedagogu profesionālās kompetences pilnveide (Ģimnāzija)</t>
  </si>
  <si>
    <t>09.82032</t>
  </si>
  <si>
    <t>Ogres valsts ģimnāzija</t>
  </si>
  <si>
    <t>Nordplus programma - Ogres Mūzikas skolas projekts "Innovative Bridge of Music"</t>
  </si>
  <si>
    <t>Ģimnāzijas projekts ERASMUS programmas stratēģisko skolu sadarbības partnerību projekts (VĀCIJA)</t>
  </si>
  <si>
    <t>Ģimnāzijas projekts ERASMUS programmas stratēģisko skolu sadarbības partnerību projekts (ČEHIJA)</t>
  </si>
  <si>
    <t>Ģimnāzijas projekts ERASMUS programmas stratēģisko skolu sadarbības partnerību projekts (ITĀLIJA) 2016-1-IT02-KA219-024226-3</t>
  </si>
  <si>
    <t>Ogres 1. vidusskolas ERASMUS programmas 1. pamatdarbības mobilitātes projekts "Jauna mācību pieredze skolēniem un skolotājiem"</t>
  </si>
  <si>
    <t>Ogres 1. vidusskolas ERASMUS programmas 2. pamatdarbības starpskolu stratēģisko partnerību proekts "21. gadsimta globalizācijas un ilgtspējības izaicinājumi"</t>
  </si>
  <si>
    <t>Ģimnāzijas ERASMUS programmas 2. pamatdarbības starpskolu stratēģisko partnerību proekts "Rītdienas mācīšana"</t>
  </si>
  <si>
    <t>Pilnībā ieviests starptautiskās sadarbības projekts</t>
  </si>
  <si>
    <t>09.82028</t>
  </si>
  <si>
    <t>09.82025</t>
  </si>
  <si>
    <t>09.82026</t>
  </si>
  <si>
    <t>09.82033</t>
  </si>
  <si>
    <t>09.82035</t>
  </si>
  <si>
    <t>09.82037</t>
  </si>
  <si>
    <t>09.82038</t>
  </si>
  <si>
    <t>Ogres Mūzikas skola</t>
  </si>
  <si>
    <t>Ogres Valsts ģimnāzija</t>
  </si>
  <si>
    <t>Ogres 1. vidusskola</t>
  </si>
  <si>
    <t xml:space="preserve"> Ogres Valsts ģimnāzija </t>
  </si>
  <si>
    <t>Atbalsts izglītojamo individuālo kompetenču attīstībai</t>
  </si>
  <si>
    <t>09.82039</t>
  </si>
  <si>
    <t>Nodarbināto personu profesionālās kompetences pilnveide</t>
  </si>
  <si>
    <t>09.82040</t>
  </si>
  <si>
    <t>Sākumskolas ERASMUS programmas 2. pamatdarbības starpskolu stratēģisko partnerību projekts "Kam ir bail no matemātikas"</t>
  </si>
  <si>
    <t>09.82041</t>
  </si>
  <si>
    <t>Ogres sākumskola</t>
  </si>
  <si>
    <t>Jauniešu garantijas ietvaros projekta "PROTI un DARI!" īstenošana</t>
  </si>
  <si>
    <t>10.70006</t>
  </si>
  <si>
    <t>Erasmus programmas projekts Digitālās kompetences darba tirgū jauniešiem</t>
  </si>
  <si>
    <t>09.82042</t>
  </si>
  <si>
    <t>Atbalsts programmā "Skolēnu vasaras darbs"</t>
  </si>
  <si>
    <t>Sniegts atbalsts uzņēmējiem skolēnu nodarbināšanā</t>
  </si>
  <si>
    <t>Ielu reģistra un kartogrāfiskās pārvaldīšanas sistēmas e-celi.lv datu aktualizācijaOgres pilsētā</t>
  </si>
  <si>
    <t>Ikgadēja ielu reģistra un kartogrāfiskās pārvaldīšanas sistēmas e-celi.lv datu aktualizācija Ogres pilsētā</t>
  </si>
  <si>
    <t>04.510010 Autotransports (ceļu būvniecībai un remontiem).</t>
  </si>
  <si>
    <t>Nekustamo īpašumu nodaļa</t>
  </si>
  <si>
    <t>Peldošas platformas un konstruktīvo materiālu uzstādīšana un demontāža Krasta ielas promenādē</t>
  </si>
  <si>
    <t>Peldvietas pie Ogres vecupes tīrīšana</t>
  </si>
  <si>
    <t>Kapu uzturēšanas darbi</t>
  </si>
  <si>
    <t>Veikti darbi kapu uzturēšanai</t>
  </si>
  <si>
    <t>06.2001 Teritoriju attīstība ( projektēšanai ).</t>
  </si>
  <si>
    <t>Teritorijas plānojuma izstrāde</t>
  </si>
  <si>
    <t>Izstrādāts teritorijas plānojums</t>
  </si>
  <si>
    <t>Kapu reģistra izveide Ogres novada pašvaldībās (Suntaži, Meņģele, Taurupe, Krape, Mazozoli) pagastiem</t>
  </si>
  <si>
    <t xml:space="preserve">Izveidots kapu reģistrs Suntažos, Meņģelē, Taurupē, Krapē, Mazozolos. </t>
  </si>
  <si>
    <t xml:space="preserve"> Suntažu, Meņģeles, Taurupes, Krapes un Mazozolu pagastu pārvaldes</t>
  </si>
  <si>
    <t>Dullā Daukas birzs  nojumē planšete ar stāstu un bildēm</t>
  </si>
  <si>
    <t>Brīvības ielā papildus dekoratīvā apgaismojuma ierīkošana, izgaismojot kokus zaļajās salās (projektēšana+būvniecība)</t>
  </si>
  <si>
    <t xml:space="preserve">Ezīša skulptūras Meža prospekta un Lapu ielas stūrī labiekārtošana, ezīša skulptūras elementa - ābolīša atjaunošana. </t>
  </si>
  <si>
    <t>Uzstādīta planšete Dullā Daukas birzī</t>
  </si>
  <si>
    <t>Uzstādīts dekoratīvais apgaismojums Brīvības ielā</t>
  </si>
  <si>
    <t xml:space="preserve">Izglītojoši informatīvu pasākumu organizēšana
pašvaldības institūcijās
</t>
  </si>
  <si>
    <t xml:space="preserve">Noorganizēti 5 izglītojoši informatīvi pasākumi gadā
novadā
</t>
  </si>
  <si>
    <t>Izstrādāts pašvaldības sociālo institūciju darbinieku apmācības plāns</t>
  </si>
  <si>
    <t xml:space="preserve">Regulāru profesionālo apmācību organizēšana
darbiniekiem
</t>
  </si>
  <si>
    <t xml:space="preserve">Pieaug profesionalitāte un darba kvalitāte 30 - 35 sociālā darba
speciālistiem Ogres novadā
</t>
  </si>
  <si>
    <t>Ogres novada sociālāis dienests</t>
  </si>
  <si>
    <t xml:space="preserve">Speciālistu pieredzes apmaiņas pasākumi sociālā darba institūcijās Latvijā un ārvalstīs
</t>
  </si>
  <si>
    <t>Ik gadus pieredzes apmaiņas pasākumos piedalījušies 20 sociālā darba speciālisti</t>
  </si>
  <si>
    <t>Kopīgu projektu izstrāde un problēmu risināšana ar kaimiņu pašvaldībām un citām ieinteresētajām iestādēm un organizācijām</t>
  </si>
  <si>
    <t xml:space="preserve">Noslēgti 2 līgumi starp pašvaldības sociālajām un veselības veicināšanas iestādēm un citām institūcijām par pakalpojumu sniegšanu.
Izstrādāti 2 kopīgi projekti
</t>
  </si>
  <si>
    <t>Pašvaldības pārstāvju deleģēšana dalībai Latvijas pašvaldību sociālās aprūpes un veselības veicināšanas institūciju pasākumos</t>
  </si>
  <si>
    <t>Pašvaldības interešu pārstāvniecība normatīvo aktu izstrādes procesā (5 pasākumi gadā)</t>
  </si>
  <si>
    <t xml:space="preserve">Nometņu un radošo darbnīcu organizēšana bērniem ar invaliditāti un sociālā riska
jauniešiem
</t>
  </si>
  <si>
    <t>Nometņu piedāvājums 200 bērniem un jauniešiem ik gadus</t>
  </si>
  <si>
    <t>Atbalsta pasākumi primārās veselības pakalpojumu nodrošināšanai</t>
  </si>
  <si>
    <t>Visos pagastos pieejami primārās veselības aprūpes pakalpojumi</t>
  </si>
  <si>
    <t>Pašvaldības budžets 4700, ES fondi 26800</t>
  </si>
  <si>
    <t>Atbalsta pasākumi aptieku izveidei lauku teritorijā</t>
  </si>
  <si>
    <t xml:space="preserve">Atbalsta pasākumi privāto medicīnas pakalpojumu
ieviešanai pagastos
</t>
  </si>
  <si>
    <t>Privāto medicīnas pakalpojumu skaita pieaugums lauku teritorijā</t>
  </si>
  <si>
    <t>Atbalsta pasākumi NVO darbībai</t>
  </si>
  <si>
    <t xml:space="preserve">Izstrādāts atbalsta pasākumu plāns un finansiāli atbalstītas 4 formālās un neformālās
iedzīvotāju grupas
</t>
  </si>
  <si>
    <t>Atbalsta pasākumi veselīgas darba vides veicināšanai</t>
  </si>
  <si>
    <t>Ieviesti motivācijas pasākumi pašvaldībā un tās iestādēs (2 aktivitātes)</t>
  </si>
  <si>
    <t>Pašvaldībai piekrītošo zemju ierakstīšana zemesgrāmatā</t>
  </si>
  <si>
    <t>Veikta pašvaldībai piekrītošo zemes gabalu ierakstīšana zemesgrāmatā</t>
  </si>
  <si>
    <t>P/A "Ogres Namsaimnieks"</t>
  </si>
  <si>
    <t>Strādājošo apmācības darbam ar jaunākajām tehnoloģijām</t>
  </si>
  <si>
    <t>Kursi pašvaldības komunālo pakalpojumu jomā strādājošo kvalifikācijas paaugstināšanai savā specialitātē</t>
  </si>
  <si>
    <t>Paaugstinājies komunālajā jomā strādājošo darbinieku zināšanu līmenis  par  jaunākajām prasībām atbilstošajā specialitātē</t>
  </si>
  <si>
    <t xml:space="preserve">Nodrošināt sistemātisku sadarbību ar pašvaldības partneriem infrastruktūras
attīstīšanai
</t>
  </si>
  <si>
    <t>Izpilddirektors</t>
  </si>
  <si>
    <t>Izglītības un sporta nozares attīstības analīze</t>
  </si>
  <si>
    <t>Izglītības iestāžu mājas lapu izveidošana</t>
  </si>
  <si>
    <t>Esošās informācijas atjaunošana par interešu izglītību Ogres novadā</t>
  </si>
  <si>
    <t xml:space="preserve">Internetā pieejama aktuāla informācija par izglītības
iestādēm un aktivitātēm
</t>
  </si>
  <si>
    <t>Pastāvīgi pieejama aktuāla informācija par sporta aktivitātēm</t>
  </si>
  <si>
    <t>Izglītības iestādes</t>
  </si>
  <si>
    <t>Ogres novada Bērnu un jauniešu centrs</t>
  </si>
  <si>
    <t xml:space="preserve">Sadarbība ar izglītības iestādēm ārvalstīs, tai skaitā sadraudzības pilsētu sadarbības programmas
ietvaros
</t>
  </si>
  <si>
    <t>Pieredzes apmaiņas pasākumi</t>
  </si>
  <si>
    <t xml:space="preserve">Izglītības un sporta pārvalde, izglītības
iestādes
</t>
  </si>
  <si>
    <t xml:space="preserve">Aktīva sadarbība un pieredzes apmaiņa starp valsts, pašvaldības, izglītības
un sporta speciālistiem
</t>
  </si>
  <si>
    <t xml:space="preserve">Pašvaldības speciālisti iesaistīti vienotas reģiona un valsts izglītības un sporta politikas
izstrādē un īstenošanā
</t>
  </si>
  <si>
    <t>Izglītības iestāžu resursu (datorkabinetu, angļu val. kabinetu, speciālistu) izmantošana pieaugušo izglītības programmu īstenošanā</t>
  </si>
  <si>
    <t>Esošo izglītības programmu pilnveide, neklātienes pamata un vidējās izglītības programmas īstenošana</t>
  </si>
  <si>
    <t>Nodrošināta iespēja pieaugušajiem iegūt pamata un vidējo izglītību</t>
  </si>
  <si>
    <t xml:space="preserve">Ogres 1.vidusskolas vakara un neklātienes
nodaļa
</t>
  </si>
  <si>
    <t>Ogres novada jauniešu forums</t>
  </si>
  <si>
    <t>Jauniešu līdzdalības prasmju attīstīšana</t>
  </si>
  <si>
    <t xml:space="preserve">Noorganizēts jauniešu forums un izvirzītas prioritātes
nākamajam gadam
</t>
  </si>
  <si>
    <t xml:space="preserve">Noorganizēti 15 vienas dienas semināri novada jauniešiem to kapacitātes stiprināšanai, lai tie turpmāk varētu kvalitatīvi darboties Jauniešu domē, Jauniešu iniciatīvu centrā un
skolēnu pašpārvaldēs
</t>
  </si>
  <si>
    <t>Jauniešu dome</t>
  </si>
  <si>
    <t>Jaunatnes politikas realizēšanas un jauniešu dzīves kvalitātes monitorings</t>
  </si>
  <si>
    <t>Iegūti dati par jauniešu dzīves kvalitāti un apzinātas jaunatnes politikas aktualitātes novadā</t>
  </si>
  <si>
    <t xml:space="preserve">
Jauniešiem aktuālas informācijas apmaiņas sistēmas izveide un attīstīšana
</t>
  </si>
  <si>
    <t>Informācijas nodošanai jauniešiem efektīvi tiek izmantotas sociālās platformas, kā arī jau esošie komunikācijas līdzekļi</t>
  </si>
  <si>
    <t xml:space="preserve">Izglītības un sporta pārvalde, Jauniešu dome, Jauniešu iniciatīvas centrs, Ogres novada Bērnu un jauniešu centrs, jaunatnes organizācijas, Sabiedrisko attiecību nodaļa, Attīstības
departaments
</t>
  </si>
  <si>
    <t>Brīvprātīgā darba programmas izstrāde un ieviešana</t>
  </si>
  <si>
    <t xml:space="preserve">Izveidota sistēma brīvprātīgā darba stundu uzskaitei, notikuši 2 informatīvi pasākumi, kas veicina jauniešu iesaistīšanos
brīvprātīgajā darbā. Sākot ar 2015.gadu, reizi gadā notiek labāko brīvprātīgā darba veicēju un devēju godināšana
</t>
  </si>
  <si>
    <t>Izglītības un sporta pārvalde, Jauniešu dome,
jaunatnes organizācijas, Jauniešu iniciatīvas
centrs</t>
  </si>
  <si>
    <t>Nometņu organizēšana mācību brīvlaikos</t>
  </si>
  <si>
    <t xml:space="preserve">Ogres novada Bērnu un jauniešu centrs, Izglītības un sporta pārvalde, Jauniešu iniciatīvas centrs, izglītības
iestādes
</t>
  </si>
  <si>
    <t>Grantu konkurss jauniešu (18 – 25.g.v.) sociālās uzņēmējdarbības biznesa plānu atbalstam</t>
  </si>
  <si>
    <t xml:space="preserve">Ir izveidots jauniešu biznesa plānu konkurss, kas notiek reizi gadā un tajā piedalās vismaz 20 jaunieši. Katru gadu tiek
atbalstīti 3 - 5 biznesa plāni
</t>
  </si>
  <si>
    <t xml:space="preserve">Ogres Biznesa un Inovāciju Centrs,
Izglītības un sporta pārvalde
</t>
  </si>
  <si>
    <t>Ogres pilsētas gaisa kvalitātes monitorings, izmantojot bioindikācijas metodi</t>
  </si>
  <si>
    <t>Ikgadēji veikts gaisa stāvokļa monitorings.</t>
  </si>
  <si>
    <t>Mācības finanšu plānošanā un vadībā iesaistītajiem speciālistiem</t>
  </si>
  <si>
    <t>Piedalījušies 12 speciālisti gadā</t>
  </si>
  <si>
    <t>Finanšu departaments</t>
  </si>
  <si>
    <t xml:space="preserve">Dalība Latvijas Pašvaldību savienības, Rīgas plānošanas reģiona un citu pašvaldības
darbību regulējošu institūciju aktivitātēs
</t>
  </si>
  <si>
    <t>Pašvaldības attīstības plānošanas dokumenti saskaņoti ar reģiona un valsts plānošanas dokumentiem</t>
  </si>
  <si>
    <t>Izveidots pakalpojums atelpas brīdis</t>
  </si>
  <si>
    <t>Sniegts dienas centra 'Saime'' pakalpojums  vēl 15 personām</t>
  </si>
  <si>
    <t>Radošo darbnīcu izveide vismaz 41 personai ar garīga rakstura traucējumiem</t>
  </si>
  <si>
    <t>AIDS mirušo piemiņas diena, C-hepatīta dienas, Tuberkulozes dienu, HIV testēšanas nedēļa,  atkarīgo un līdzatkarīgo grupas</t>
  </si>
  <si>
    <t>1.1.4</t>
  </si>
  <si>
    <t>1.1.5</t>
  </si>
  <si>
    <t>1.1.6</t>
  </si>
  <si>
    <t>1.1.7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</si>
  <si>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</si>
  <si>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</si>
  <si>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</si>
  <si>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</si>
  <si>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</si>
  <si>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</si>
  <si>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</si>
  <si>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</si>
  <si>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1.4.4</t>
  </si>
  <si>
    <t>Labiekārtota Ezīša skulptūra Ogres pilsētā, Meža prospektā</t>
  </si>
  <si>
    <t>2.1.4</t>
  </si>
  <si>
    <t>2.3.4</t>
  </si>
  <si>
    <t>Izveidota vismaz viena jauna apsaimniekošanas organizācija Suntažu pagastā</t>
  </si>
  <si>
    <t>Visu pašvaldības komunālo iestāžu un struktūrvienību nodrošinājums ar kvalificētiem speciālistiem</t>
  </si>
  <si>
    <t xml:space="preserve"> Pašvaldības informatīvajā izdevumā un mājaslapā un apsaimniekotāja mājaslapā nodrošināta informācijas pieejamību par energoefektivitātes paaugstināšanas jautājumiem </t>
  </si>
  <si>
    <t>Veikta  peldvietas pie Ogres vecupes tīrīšana</t>
  </si>
  <si>
    <t>Ķeipenē iesakta dabas takas izveide Ķeipenes muižas parkā un pieguļošajā Valsts mežu teritorijā</t>
  </si>
  <si>
    <t>P/A "Ogres namsaimnieks"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</si>
  <si>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</si>
  <si>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</si>
  <si>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</si>
  <si>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</si>
  <si>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</si>
  <si>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</si>
  <si>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</si>
  <si>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</si>
  <si>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</si>
  <si>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</si>
  <si>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</si>
  <si>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</si>
  <si>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</si>
  <si>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</si>
  <si>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</si>
  <si>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</si>
  <si>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</si>
  <si>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</si>
  <si>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PII bērnu dalība pasākumā "Kopā jautrāk"</t>
  </si>
  <si>
    <t>Katru gadu apmeklēti kursi par "Kompetenču pieeju mācību procesā"</t>
  </si>
  <si>
    <t>Izglītības iestāžu darbinieku kursu apmeklēšana atbilstoši specialitātēm.</t>
  </si>
  <si>
    <t>Veikti ugunsdrošības pasākumi atbilstoši VUGD aktiem. 1.stāvā mākslas nodaļas klasēs uzstādīti dūmu detektori.</t>
  </si>
  <si>
    <t>Veikta skatuves aizkaru apstrāde ar pretaizdegšanās līdzekli,Iekšējās ugunsdzēsības sistēmas krānu, šļūteņu un stobru nomaiņa</t>
  </si>
  <si>
    <t>Paaugstināta vidusskolas skolēnu konkurētspēja saņemot papildus kvalifikācijas dokumentus</t>
  </si>
  <si>
    <t>Iegādāts sporta inventārs Ogres Basketbola skolai</t>
  </si>
  <si>
    <t>Sniegts atbalsts sportistiem, sporta komandām un sporta biedrībām</t>
  </si>
  <si>
    <t>Sniegts atbalsts izglītojamo individuālo kompetenču attīstībai</t>
  </si>
  <si>
    <t>Organizētas lekcijas un darba grupas skolēnu vecākiem, izglītības, audzināšana un psiholoģijas jautājumos</t>
  </si>
  <si>
    <t xml:space="preserve">Organizētas skolēnu vecāku konferences produktīvākas un jēgpilnākas sadarbības nodrošināšanai, </t>
  </si>
  <si>
    <t>Madlienas pagasta sabiedrība ir izmantojusi izglītības iestādes infrastruktūru izglītojošām aktivitātēm</t>
  </si>
  <si>
    <t>Sniegta informācija vecākiem par iestādes ikdienas darbu</t>
  </si>
  <si>
    <t>Stiprināta ģimenes un iestādes sadarbība</t>
  </si>
  <si>
    <t>Atīstīta STEM pulciņu pieejamība pilsētā</t>
  </si>
  <si>
    <t>Izveidota materiāltehnikā bāze mūsdienīgas jauniešu neformālās un interešu izglītības programmu realizēšanas nodrošināšanai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</si>
  <si>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</si>
  <si>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</si>
  <si>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</si>
  <si>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</si>
  <si>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</si>
  <si>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</si>
  <si>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</si>
  <si>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</si>
  <si>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</si>
  <si>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</si>
  <si>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</si>
  <si>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</si>
  <si>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</si>
  <si>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</si>
  <si>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</si>
  <si>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</si>
  <si>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</si>
  <si>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</si>
  <si>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</si>
  <si>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</si>
  <si>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</si>
  <si>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4.2.4</t>
  </si>
  <si>
    <t>4.2.5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</si>
  <si>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</si>
  <si>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</si>
  <si>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</si>
  <si>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</si>
  <si>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</si>
  <si>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</si>
  <si>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</si>
  <si>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</si>
  <si>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</si>
  <si>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</si>
  <si>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</si>
  <si>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</si>
  <si>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</si>
  <si>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</si>
  <si>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</si>
  <si>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</si>
  <si>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</si>
  <si>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</si>
  <si>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</si>
  <si>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</si>
  <si>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</si>
  <si>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</si>
  <si>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</si>
  <si>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</si>
  <si>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</si>
  <si>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4.4.13</t>
  </si>
  <si>
    <t>4.4.14</t>
  </si>
  <si>
    <t>4.4.15</t>
  </si>
  <si>
    <t>4.4.16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</si>
  <si>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</si>
  <si>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</si>
  <si>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</si>
  <si>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</si>
  <si>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</si>
  <si>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</si>
  <si>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</si>
  <si>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</si>
  <si>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</si>
  <si>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</si>
  <si>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</si>
  <si>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</si>
  <si>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</si>
  <si>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</si>
  <si>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</si>
  <si>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</si>
  <si>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</si>
  <si>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4.5.21</t>
  </si>
  <si>
    <t>4.5.22</t>
  </si>
  <si>
    <t>4.5.23</t>
  </si>
  <si>
    <t>4.5.24</t>
  </si>
  <si>
    <t>Veikta izpēte rekriācijas vietas izveidei  Krapes muižas parkā</t>
  </si>
  <si>
    <t>Apzināts valsts un vietējas nozīmes kultūras pieminekļu stāvoklis, apkopota informācija</t>
  </si>
  <si>
    <t>Madlienas bibliotēkā iegādāts portatīvais dators, personālais dators, skeneris, printeris A3 izdrukai.</t>
  </si>
  <si>
    <t>Veikta Ķeipenes tautas nama senioru deju kolektīva tērpu komplektu atjaunošana</t>
  </si>
  <si>
    <t>Veikta Ogres kultūras centra kolektīvu tērpu komplektu atjaunošana</t>
  </si>
  <si>
    <t>Veikta Lauberes kultūras nama kolektīvu tērpu komplektu atjaunošana</t>
  </si>
  <si>
    <t>Veikta Madlienas kultūras nama kolektīvu tērpu komplektu atjaunošana</t>
  </si>
  <si>
    <t>Veikta Ogresgala un Ciemupes kolektīvu tērpu komplektu atjaunošana</t>
  </si>
  <si>
    <t>Veikta Suntažu kultūras nama kolektīvu tērpu komplektu atjaunošana</t>
  </si>
  <si>
    <t>Veikta Taurupes tautas nama kolektīvu tērpu komplektu atjaunošana</t>
  </si>
  <si>
    <t>Iegādātas rotaslietas -bruņurupuču saktas ar važiņām folkloras kopai SAULE, 10gb</t>
  </si>
  <si>
    <t>Organiēts Ķeipenes mākslinieku plenērs</t>
  </si>
  <si>
    <t xml:space="preserve"> Veikta brīvprātīgo iesaiste kultūras pasākumu organizēšanā un OKC ikdienas darbā </t>
  </si>
  <si>
    <t>Izglītības (t.sk. pirmskolas) iestādēs, galvenokārt lauku pagastos noorganizēti izglītojoši pasākumi par kartības un drošības jautājumiem</t>
  </si>
  <si>
    <t xml:space="preserve">Sniegta praktiska palīdzība jauniešu un sabiedriskajām organizācijām dažādu aktivitāšu par kārtības un drošības jautājumiem organizēšanā. </t>
  </si>
  <si>
    <t>Izveidota vismaz viena partnerība pašvaldības un citu organizāciju īstenotajos projektos</t>
  </si>
  <si>
    <t>Digitalizēts būvvaldes arhīvs</t>
  </si>
  <si>
    <t>Pašvaldības informatīvaja izdevumā un mājaslapā pastāvīgi pieejama vispusīga informācija par lauku teritoriju aktivitātēm</t>
  </si>
  <si>
    <t>7.3.4</t>
  </si>
  <si>
    <t>7.3.5</t>
  </si>
  <si>
    <t>7.2.5</t>
  </si>
  <si>
    <t>7.2.6</t>
  </si>
  <si>
    <t>7.2.7</t>
  </si>
  <si>
    <t>7.1.4</t>
  </si>
  <si>
    <t>7.1.5</t>
  </si>
  <si>
    <t>7.1.6</t>
  </si>
  <si>
    <t>7.1.7</t>
  </si>
  <si>
    <t>7.1.8</t>
  </si>
  <si>
    <t>7.1.9</t>
  </si>
  <si>
    <t>7.1.10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</si>
  <si>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</si>
  <si>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</si>
  <si>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</si>
  <si>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</si>
  <si>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</si>
  <si>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</si>
  <si>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</si>
  <si>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</si>
  <si>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</si>
  <si>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</si>
  <si>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</si>
  <si>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</si>
  <si>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</si>
  <si>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</si>
  <si>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</si>
  <si>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</si>
  <si>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</si>
  <si>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5.2.4</t>
  </si>
  <si>
    <t>5.2.5</t>
  </si>
  <si>
    <t>5.2.6</t>
  </si>
  <si>
    <t>5.2.7</t>
  </si>
  <si>
    <t>5.3.2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</si>
  <si>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</si>
  <si>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</si>
  <si>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</si>
  <si>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</si>
  <si>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</si>
  <si>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</si>
  <si>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</si>
  <si>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</si>
  <si>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</si>
  <si>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</si>
  <si>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</si>
  <si>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</si>
  <si>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</si>
  <si>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</si>
  <si>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</si>
  <si>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</si>
  <si>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</si>
  <si>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</si>
  <si>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5.3.22</t>
  </si>
  <si>
    <t>5.3.23</t>
  </si>
  <si>
    <t>5.4.2</t>
  </si>
  <si>
    <t>6.2.1</t>
  </si>
  <si>
    <t>Ogres novada ainavu arhitekts</t>
  </si>
  <si>
    <t xml:space="preserve">Ogres novada uzņēmējdarbības attīstības plāna izstrāde </t>
  </si>
  <si>
    <t>Izstrādāts Ogres novada uzņēmējdarbības attīstības plāns 2015. - 2017. gadam</t>
  </si>
  <si>
    <r>
      <rPr>
        <sz val="10"/>
        <color indexed="10"/>
        <rFont val="Arial"/>
        <family val="2"/>
      </rPr>
      <t>Attīstības departaments</t>
    </r>
    <r>
      <rPr>
        <sz val="10"/>
        <color indexed="8"/>
        <rFont val="Arial"/>
        <family val="2"/>
      </rPr>
      <t xml:space="preserve">, Ogres biznesa un inovāciju
centrs
</t>
    </r>
  </si>
  <si>
    <t>Ogres novada saistošo noteikumu pilnveide nodokļu
un nodevu piemērošanai</t>
  </si>
  <si>
    <t xml:space="preserve">Novada tūrisma attīstībai esošo un nepieciešamo resursu izvērtējums </t>
  </si>
  <si>
    <t xml:space="preserve">Ogres novada tūrisma informācijas
centrs
</t>
  </si>
  <si>
    <t>Veicināt dubultā (rezerves) elektrības pieslēguma izveide Pārogrē</t>
  </si>
  <si>
    <t>Tiek veicināta dubultā (rezerves) elektrības pieslēguma izveide Pārogrē</t>
  </si>
  <si>
    <t>Veikt grants ceļu uzturēšanu atbilstoši vietējās uzņēmējdarbības prasībām</t>
  </si>
  <si>
    <t>Veikta grants ceļu uzturēšanu atbilstoši vietējās uzņēmējdarbības prasībām</t>
  </si>
  <si>
    <t>2.1.5</t>
  </si>
  <si>
    <t>2.1.6</t>
  </si>
  <si>
    <t>2.1.7</t>
  </si>
  <si>
    <t>Veicināt lauku uzņēmējdarbību veicinot uzņēmējdarbību Madlienas pagastā</t>
  </si>
  <si>
    <t>Veikta Madlienas uzņēmējdarbības atbalsta projekta I kārta</t>
  </si>
  <si>
    <t>Madlienas centra teritorijas revitalizācija</t>
  </si>
  <si>
    <t>Veikta Madlienas centra teritorijas revitalizācija</t>
  </si>
  <si>
    <t>2.2.4</t>
  </si>
  <si>
    <t xml:space="preserve">Investoru piesaistes plāna izstrāde un realizācija </t>
  </si>
  <si>
    <t>Ogres Biznesa un inovāciju centrs</t>
  </si>
  <si>
    <t xml:space="preserve">Sekmēt novada amatnieku prasmju popularizēšanu un izmantošanu tūrisma un radošo industriju piedāvājuma veidošanā </t>
  </si>
  <si>
    <t xml:space="preserve">Pašvaldībai valdījumā esošo publisko ūdenskrātuvju rekultivācija un zivsaimnieciskā izmantošana </t>
  </si>
  <si>
    <t>2.3.5</t>
  </si>
  <si>
    <t>2.3.6</t>
  </si>
  <si>
    <t>2.3.7</t>
  </si>
  <si>
    <t xml:space="preserve">Uzlabot ceļu un ielu uzturēšanas darbu plānošanas un veikšanas kvalitāti uz pašvaldības ceļiem un ielām </t>
  </si>
  <si>
    <t>3.2.13</t>
  </si>
  <si>
    <t xml:space="preserve">Uzlabota ceļu un ielu uzturēšanas darbu plānošanas un veikšanas kvalitāte uz pašvaldības ceļiem un ielām </t>
  </si>
  <si>
    <t xml:space="preserve">Uzlabot pašvaldības saistošo noteikumu par atkritumu apsaimniekošanu administrēšanu un kontroli </t>
  </si>
  <si>
    <t>3.2.14</t>
  </si>
  <si>
    <t xml:space="preserve">Uzlaboa kontrole par pašvaldības saistošo noteikumu par atkritumu apsaimniekošanu administrēšanu </t>
  </si>
  <si>
    <t>3.2.15</t>
  </si>
  <si>
    <t>Veicināt Ogres novadā mirušo dzīvnieku pienācīgu apglabāšanu</t>
  </si>
  <si>
    <t>Ogres novadā mirušie dzīvnieki tiek apglabāti atbilstoši visām prasībām</t>
  </si>
  <si>
    <t>Risku pārvalde</t>
  </si>
  <si>
    <t>Atbalsta sistēmas izveide jaunajiem pedagogiem un
izglītības iestādēm nepieciešamo mācību priekšmetu pedagogiem</t>
  </si>
  <si>
    <t>4.1.25</t>
  </si>
  <si>
    <t xml:space="preserve">Izstrādāta sistēma jauno un citu pedagogu atbalstam, jaunajiem
pedagogiem piesaistīts mentors
</t>
  </si>
  <si>
    <t xml:space="preserve">Koncepcijas "Ogres novada unikālie kultūras pasākumi" izstrāde </t>
  </si>
  <si>
    <t>5.3.24</t>
  </si>
  <si>
    <t>Izstrādāti 2-3 Ogres novada atpazīstamību veicinošu pasākumu projekti</t>
  </si>
  <si>
    <t>Īstenot Dabas aizsardzības plānos (DAP) ietvertos pasākumus</t>
  </si>
  <si>
    <t>Sarunu procedūras ar atbildīgajām valsts institūcijām par pašvaldības teritorijā esošo ĪADT apsaimniekošanas un uzraudzības sistēmas izveidi</t>
  </si>
  <si>
    <t>6.3.2</t>
  </si>
  <si>
    <t>6.3.3</t>
  </si>
  <si>
    <t>Izveidota ĪADT “Ogres upes ieleja” apsaimniekošanas organizācija</t>
  </si>
  <si>
    <t xml:space="preserve">Nekustamo īpašumu pārvaldības nodrošināšana </t>
  </si>
  <si>
    <t>7.1.11</t>
  </si>
  <si>
    <t>Uzturēt datu bāzi, nodrošināt nekustāmo īpašumu pārvaldi</t>
  </si>
  <si>
    <t xml:space="preserve">Vienotu pamatprincipu ieviešana personāla vadībā pašvaldībā </t>
  </si>
  <si>
    <t>7.1.12</t>
  </si>
  <si>
    <t>Ieviesta personālvadības sistēma arī pagastu pārvaldēs</t>
  </si>
  <si>
    <t>Administratīvais departaments</t>
  </si>
  <si>
    <t xml:space="preserve"> Kvalitatīvu IKT ieviešana pedagoģiskā procesa nodrošināšanai vispārējās izglītības iestādēs </t>
  </si>
  <si>
    <t xml:space="preserve"> Iegādāti 10 portatīvie un 4 stacionārie datori Taurupes pamatskolai un tās filiālēm </t>
  </si>
  <si>
    <t>2019 - 2020</t>
  </si>
  <si>
    <t>Taurupes pamatskola un fililāles</t>
  </si>
  <si>
    <t>Taurupes pamatskolas un tās filiāļu mācību kabinetu labiekārtošana un mācību līdzekļu iegāde</t>
  </si>
  <si>
    <t xml:space="preserve">Iegādāti datori skolotājiem, mācību līdzekļi pilnīgu apmācāmas programmas pilnīgas apguves
nodrošināšanai, kā arī klašu aprīkojums un mēbeles
</t>
  </si>
  <si>
    <t>3000.00</t>
  </si>
  <si>
    <t>5000.00</t>
  </si>
  <si>
    <t>11000.00</t>
  </si>
  <si>
    <t>Taurupes pamatskola un tās filiāles</t>
  </si>
  <si>
    <t xml:space="preserve">Uzstādītas apmales hokeja
laukumam, iegādāts konteiners sporta laukuma inventāra glabāšanai, iegādātas slēpes un slidas Taurupes pamatskolai un tās
filiālēm
</t>
  </si>
  <si>
    <t>3500.00</t>
  </si>
  <si>
    <t>1500.00</t>
  </si>
  <si>
    <t>4.3.20</t>
  </si>
  <si>
    <t>4.3.21</t>
  </si>
  <si>
    <t>Lekcijas bērniem un mūžizglītība pieaugušajiem</t>
  </si>
  <si>
    <t>Vecāku izglītošana bērnu audzināšanā, vispusīgas personības veidošanā.</t>
  </si>
  <si>
    <t>240.00</t>
  </si>
  <si>
    <t>720.00</t>
  </si>
  <si>
    <t>pastāvīgi</t>
  </si>
  <si>
    <t>4.4.17</t>
  </si>
  <si>
    <t>Jauniešu pašizaugsmes programmas AWARD īstenošna</t>
  </si>
  <si>
    <t>Karjeras atbalsta pasākumi skolēniem</t>
  </si>
  <si>
    <t>Individuālās programmas izveidošana, izpilde, saliedēšanās pasākumi, apmācības</t>
  </si>
  <si>
    <t>400.00</t>
  </si>
  <si>
    <t>1200.00</t>
  </si>
  <si>
    <t>ekskursijas, lekcijas, prakstiskās nodarbības</t>
  </si>
  <si>
    <t>500.00</t>
  </si>
  <si>
    <t>4.1.26</t>
  </si>
  <si>
    <t xml:space="preserve">Informāciju tehnoloģiju attīstības projekta izstrāde un ieviešana VPII
 </t>
  </si>
  <si>
    <t>Iegādāta datortehnika- kopētājs, VPII „Dzipariņš”</t>
  </si>
  <si>
    <t>VPII "Dzīpariņš"</t>
  </si>
  <si>
    <t>Fiziski un morāli novecojušo pirmsskolas izglītības iestāžu mēbeļu un aprīkojuma atjaunošana</t>
  </si>
  <si>
    <t>4.3.22</t>
  </si>
  <si>
    <t>4.3.23</t>
  </si>
  <si>
    <t>Materiāli tehniskās bāzes atjaunošana VPII „Dzīpariņš”</t>
  </si>
  <si>
    <t>4.1.27</t>
  </si>
  <si>
    <t>4.1.28</t>
  </si>
  <si>
    <t xml:space="preserve">Izveidota interaktīva klase Ogres sākumskolā, iegādājoties 30 planšetdatorus, iekārtojot telpas, nodrošinot atbilstošas
mēbeles
</t>
  </si>
  <si>
    <t>Iegādātas interaktīvās sistēmas un datortehnika, kā arī ierīkots bezvadu interneta pieslēgums VPII „Saulīte”</t>
  </si>
  <si>
    <t>VPII "Saulīte"</t>
  </si>
  <si>
    <t>Sporta inventāra iegāde un aprīkojuma pilnveide profesionālās ievirzes sporta iestādēs</t>
  </si>
  <si>
    <t>Aprīkojuma pilnveide profesionālās ievirzes sporta iestādēs</t>
  </si>
  <si>
    <t>4.3.24</t>
  </si>
  <si>
    <t>4.3.25</t>
  </si>
  <si>
    <t>4.3.26</t>
  </si>
  <si>
    <t>4.3.27</t>
  </si>
  <si>
    <t>4.3.28</t>
  </si>
  <si>
    <t>4.3.29</t>
  </si>
  <si>
    <t>4.3.30</t>
  </si>
  <si>
    <t>4.3.31</t>
  </si>
  <si>
    <t>4.3.32</t>
  </si>
  <si>
    <t>4.3.33</t>
  </si>
  <si>
    <t>4.3.34</t>
  </si>
  <si>
    <t>4.3.35</t>
  </si>
  <si>
    <t>4.3.36</t>
  </si>
  <si>
    <t>4.3.37</t>
  </si>
  <si>
    <t xml:space="preserve">Ogres novada Sporta centra sporta hallē (Ogrē, Skolas ielā 21) uzstādīta speciālā konstrukcija ar tīklu, kas paredzēta mešanas disciplīnu sportistiem
</t>
  </si>
  <si>
    <t xml:space="preserve">Ogres novada Sporta centra trenažieru zālē (Ogrē, Skolas ielā 12) iegādāti un uzstādīti jauni trenažieri
</t>
  </si>
  <si>
    <t>Logu tonēšana pret sauli sporta centra zālē Skolas ielā 12</t>
  </si>
  <si>
    <t>Tribīņu grīdas krāsošana un solu atjaunošana Skolas ielā 12</t>
  </si>
  <si>
    <t>Dušu remonts Skolas ielā 12</t>
  </si>
  <si>
    <t>Aizsargtīklu iegāde un uzstādīšana sporta zālē Skolas ielā 12</t>
  </si>
  <si>
    <t>Aizsargtīklu iegāde un uzstādīšana pludmanles volejbola laukumiem Skolas ielā 21</t>
  </si>
  <si>
    <t>Radiatoru nomaiņa zem tribīnēm hallē Skolas ielā 21</t>
  </si>
  <si>
    <t xml:space="preserve">Durvju nomaiņa ģērbtuvēs un dušās hallē Skolas ielā 21 </t>
  </si>
  <si>
    <t>Basketbola grozu nomaiņa sporta zālē Skolas ielā 12</t>
  </si>
  <si>
    <t>Mehāniskas karogu pacelšanas sistēmas ierīkošana hallē Skolas ielā 21</t>
  </si>
  <si>
    <t>Traktortehnikas iegāde dabīgā futbola laukuma uzkopšanai</t>
  </si>
  <si>
    <t>Lapu savācēja iegāde</t>
  </si>
  <si>
    <t>Tālākizglītības kursu un semināru organizēšana pedagoģiskajiem darbiniekiem</t>
  </si>
  <si>
    <t>Ogres Mākslas skolas pedagogu un skolēnu dalība konkursos, radošo darbu izstādēs, pieredzes apmaiņa Latvijā un ārzemēs</t>
  </si>
  <si>
    <t>Ogres Mākslas skolas tehnisko darbinieku kvalifikācijas paaugstināšana</t>
  </si>
  <si>
    <t>Ogres Mākslas skolas publiski pieejamas informācijas un datu bāzes pilnveide</t>
  </si>
  <si>
    <t>Ogres Māksla sskolas informācijas tehnoloģiju ieviešana profesionālās ievirzes izglītības iestādēs</t>
  </si>
  <si>
    <t>Ogres Māksla skolas mājas lapas pilnveidošana</t>
  </si>
  <si>
    <t>Tiks noorganizēti 4 profesionālās pilnveides kursi gadā</t>
  </si>
  <si>
    <t xml:space="preserve">Ogres Mākslas skola
</t>
  </si>
  <si>
    <t>Pedagogi un skolēni piedalīsies konkursos, radošo darbu skatēs, pieredzes apmaiņas pasākumos</t>
  </si>
  <si>
    <t>Tiks organizētas radošo darbu skates un izstādes</t>
  </si>
  <si>
    <t>Tiks nodrošināta Ogres Māksla skolas informācijas pieejamība interneta resursos.</t>
  </si>
  <si>
    <t xml:space="preserve">Tiks iegādāti 6 jauni datori Ogres Mākslas skolas mācību priekšmeta
„Datorgrafika” apguvei </t>
  </si>
  <si>
    <t>Tiks iegād'ti 5 projektori mācību procesa nodrošināšanai Ogres Mākslas skolā</t>
  </si>
  <si>
    <t>Tiks uzlabota Ogres Mākslas skolas mājas lapa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</si>
  <si>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</si>
  <si>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</si>
  <si>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</si>
  <si>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</si>
  <si>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</si>
  <si>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</si>
  <si>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</si>
  <si>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</si>
  <si>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Ogres Māksla skolas mākslas dienu organizēšana Ogrē</t>
  </si>
  <si>
    <t>Skolēnu un pedagogu mācību ekskursiju, konkursu un pieredzes apmaiņas braucienu organizēšana</t>
  </si>
  <si>
    <t>Atbalsta sistēmas izveide un nolikuma izstrāde bērnu un jauniešu dalībai sacensībās, konkursos un projektos</t>
  </si>
  <si>
    <t>4.3.38</t>
  </si>
  <si>
    <t>4.3.39</t>
  </si>
  <si>
    <t>4.3.40</t>
  </si>
  <si>
    <t>Tiks nooerganizēta novada mākslinieku un audzēkņu tikšanās, izstāde, bērniem un jauniešiem nodrošināta iespēja piedalīties aktīva un radoša procesa norisē, novada kultūras un mākslas apzināšanā</t>
  </si>
  <si>
    <t>Tiks noorganizētas pedagogu un skolēnu mācību ekskursijas, konkursi, festivāli un pieredzes apmaiņas braucieni</t>
  </si>
  <si>
    <t>Tiks organizēta bērnu un jauniešu dalība dažādos konkursos, sacensībās un projektos</t>
  </si>
  <si>
    <t>Tiks izveidots Ogres novada profesionālās pinveides metodiskais centrs un ieviesta Ogres Mākslas skolā racionāli un efektīvi izmantoti resursi, paaugstinot visu vecumu cilvēku aktivitāti mūžizglītības procesā</t>
  </si>
  <si>
    <t>Ogres Mākslas skola</t>
  </si>
  <si>
    <t>4.4.18</t>
  </si>
  <si>
    <t>4.5.25</t>
  </si>
  <si>
    <t>4.5.26</t>
  </si>
  <si>
    <t>4.5.27</t>
  </si>
  <si>
    <t>Tiks noorganizētas nometnēs pbērniem un jjauniešiem mācību brīvlaikā</t>
  </si>
  <si>
    <t xml:space="preserve">Skolēnu solu komplektu pakāpeniska nomaiņa
Suntažu vidusskolā
</t>
  </si>
  <si>
    <t xml:space="preserve">Sporta ģērbtuvju labiekārtošana Suntažu
vidusskolā
</t>
  </si>
  <si>
    <t xml:space="preserve">Dabaszinātņu kabinetu labiekārtošana, materiālās un metodiskās bāzes pilnveidošana pamatizglītības programmas īstenošanai
</t>
  </si>
  <si>
    <t>„Blaumaņu” ēkas telpu pielāgošana Suntažu vidusskolas karjeras nodarbību norisei (karjeras konsultats, programma "Esi īderis", u.c.)</t>
  </si>
  <si>
    <t>4.3.41</t>
  </si>
  <si>
    <t>4.3.42</t>
  </si>
  <si>
    <t>4.3.43</t>
  </si>
  <si>
    <t>4.3.44</t>
  </si>
  <si>
    <t xml:space="preserve">Iegādāti jauni regulējami skolēnu galdi un krēsli 4
kabinetiem
</t>
  </si>
  <si>
    <t>Iegādāti skapīši un soliņi</t>
  </si>
  <si>
    <t>Atbilstošas  dabaszinību standarta prasību nodrošināšanas iespējas Ogres 1.vidusskolā un Suntažu vidusskolā</t>
  </si>
  <si>
    <t>Iekārtoti kabineti nodarbību norisei, mēbeles, siena krāsojums, grīdas segums, logu maiņa</t>
  </si>
  <si>
    <t>Suntažu vidusskola</t>
  </si>
  <si>
    <t>Pagastu pārvaldes</t>
  </si>
  <si>
    <t>OBIC</t>
  </si>
  <si>
    <t>Ogres novada kulturas centrs</t>
  </si>
  <si>
    <t>Ogres novada vides speciālists un pagastu pārvaldes</t>
  </si>
  <si>
    <t>_05.30011</t>
  </si>
  <si>
    <t>_07.4501</t>
  </si>
  <si>
    <t>DI finansējums, 10.70015</t>
  </si>
  <si>
    <t>Nav vēl piešķirts</t>
  </si>
  <si>
    <t>_04.51007</t>
  </si>
  <si>
    <t>10.70001 Sociālais dienests</t>
  </si>
  <si>
    <t>10.4001 Atbalsts ģimenēm ar bērniem</t>
  </si>
  <si>
    <t>10.40003 Sociālā dienesta asistentu pakalpojumi</t>
  </si>
  <si>
    <t>10.70010 Sabiedriskās organizācijas</t>
  </si>
  <si>
    <t>04.11101 Uzņēmējdarbības attīstības veicināšana</t>
  </si>
  <si>
    <t>06.60012 Pašvaldību teritoriju labiekārtošana</t>
  </si>
  <si>
    <t>05.1007 Koncesija atkritumu apsaimniekošana</t>
  </si>
  <si>
    <t>04.11103 Informatīvi pasākumi uzņēmējiem</t>
  </si>
  <si>
    <t>06.60001 Mājokļu apsaimniekošana</t>
  </si>
  <si>
    <t>01.100 Izpildvaras un likumdošanas varas institūcijas</t>
  </si>
  <si>
    <t>06.60007 Īpašumu uzmērīšanai un ierakstīšanai Zemesgrāmatā</t>
  </si>
  <si>
    <t>06.300 Ūdensapgāde</t>
  </si>
  <si>
    <t>06.60003 Kapu saimniecība</t>
  </si>
  <si>
    <t>06.2001 Teritoriju attīstībai (projektēšanai)</t>
  </si>
  <si>
    <t>05.4001 Bioloģiskās daudzveicības un ainavas saglabāšana</t>
  </si>
  <si>
    <t>06.60012 Pašvaldības teritoriju labiekārtošana</t>
  </si>
  <si>
    <t>04.510 Autotransports</t>
  </si>
  <si>
    <t>05.100 Atkritumu apsaimniekošana</t>
  </si>
  <si>
    <t>Izglītības iestāžu budžeti</t>
  </si>
  <si>
    <t>09.8101 Pārējā izglītības vadība</t>
  </si>
  <si>
    <t>09.820 Pārējā citur nekasificētā izglītība</t>
  </si>
  <si>
    <t>09.5106 Madlienas mūzikas un mākslas skola</t>
  </si>
  <si>
    <t>09.21906 Madlienas vidusskola</t>
  </si>
  <si>
    <t>09.21901 Ogres 1.vidusskola</t>
  </si>
  <si>
    <t>09.5102 Basketbola skola</t>
  </si>
  <si>
    <t>09.5105 Bērnu un jauniešu centrs</t>
  </si>
  <si>
    <t>09.5104 Māksls skola</t>
  </si>
  <si>
    <t>09.5101 Sporta centrs</t>
  </si>
  <si>
    <t>09.21904 Ogresgala pamatskola</t>
  </si>
  <si>
    <t>09.21908 Suntažu vidusskola</t>
  </si>
  <si>
    <t>09.21907 Taurupes pamatskola</t>
  </si>
  <si>
    <t>09.10003 PII "Dzīpariņš"</t>
  </si>
  <si>
    <t>09.10008 PII "Riekstiņš"</t>
  </si>
  <si>
    <t>09.10005 PII "Saulīte"</t>
  </si>
  <si>
    <t>09.10007 PII "Strautiņš"</t>
  </si>
  <si>
    <t>09.10009 PII "Taurenītis"</t>
  </si>
  <si>
    <t>09.10004 PII "Zelta Sietiņš"</t>
  </si>
  <si>
    <t>09.211 Sākumskolas (ISCED-97 1.līmenis)</t>
  </si>
  <si>
    <t>08.2101 Bibliotēkas</t>
  </si>
  <si>
    <t>08.2304 P/A "Ogres kultūras centrs"</t>
  </si>
  <si>
    <t>08.2304 P/A "Ogres kultūras centrs", 08.29004 Dalība dziesmu un deju svētkos</t>
  </si>
  <si>
    <t>08.2304 P/A "Ogres kultūras centrs", 08.29001 Kultūras aktivitātes, pasākumi</t>
  </si>
  <si>
    <t>08.2202 Vēstures un mākslas muzejs</t>
  </si>
  <si>
    <t>08.2202 Vēstures un mākslas muzejs, KKF</t>
  </si>
  <si>
    <t>08.2301 Kultūras centri - tautas nami</t>
  </si>
  <si>
    <t>05.4001 Bioloģiskās daudzveidības un ainavas aizsardzība</t>
  </si>
  <si>
    <t>03.110 Pašvaldības policija</t>
  </si>
  <si>
    <t>08.3301 Izdevniecība</t>
  </si>
  <si>
    <t>06.60009  Nevalstisko organizāciju projektu atbalstam</t>
  </si>
  <si>
    <t>Madlienas būvvaldes arhīva digitalizācija</t>
  </si>
  <si>
    <t>Budžeta nodaļa</t>
  </si>
  <si>
    <t>Prioritātes nosaukums</t>
  </si>
  <si>
    <t>07.450 Veselības veicināšana</t>
  </si>
  <si>
    <t>_07.210</t>
  </si>
  <si>
    <t xml:space="preserve">_10.700 </t>
  </si>
  <si>
    <t>08.29007 Papildus aktivitātes Ogres novada pašvaldības iestādēs</t>
  </si>
  <si>
    <t>_10.700</t>
  </si>
  <si>
    <t>_05.600</t>
  </si>
  <si>
    <t xml:space="preserve">Sociālo institūciju darbinieku apmācibu plānu izstrāde </t>
  </si>
  <si>
    <r>
      <t xml:space="preserve">Uzlabota darbinieku darba apstākļi atbilstoši likumdošanas noteiktajām prasībām. </t>
    </r>
    <r>
      <rPr>
        <sz val="10"/>
        <color indexed="10"/>
        <rFont val="Arial"/>
        <family val="2"/>
      </rPr>
      <t>Sociālo pakalpojumu un sociālās palīdzības sniegšanai piemērotu telpu īpatsvars vismaz 90%</t>
    </r>
  </si>
  <si>
    <t>Izveidotas mobilās brigādes, tiek sniegti vismaz 4 mobilie pakalpojumi</t>
  </si>
  <si>
    <t>Uzlabota informācijas un pakalpojumu pieejamība, pakalpojumi tiek sniegti vismaz 4700 personām gadā.</t>
  </si>
  <si>
    <t>Veikti informatīvi, izglītojoši pasākumi un noteiikts papildus pabalsts Ogres novada audžu ģimenēm. Audžu ģimeņu skaits Ogres novadā palielinās līdz 7</t>
  </si>
  <si>
    <t>Visos pagastos pieejami primārās veselības aprūpes pakalpojumi, ģimenes ārstu prakšu skaits palielināts līdz 30</t>
  </si>
  <si>
    <t xml:space="preserve">Veikti pasākumi veselības veicināšanai un slimību profilaksei Ogres novada iedzīvotājie, iesaistīti vismaz 5000 iedzīvotāji gadā. </t>
  </si>
  <si>
    <t>Aktualizēti saistošie noteikumi, sniegts atbalsts nodokļu atvieglojumu veidā  vismaz 20 uzņēmumiem 5000 EUR apmērā</t>
  </si>
  <si>
    <t>Investoru piesaistes plāna izstrāde un realizācija, sasniegst privāto investīciju apjoms 10 milj EUR</t>
  </si>
  <si>
    <t xml:space="preserve">Izstrādāta Ogres novada tūrisma attīstības koncepcija, Ogres TIC sasniegt vismaz 1000 apmeklētāji gadā robežu. </t>
  </si>
  <si>
    <t xml:space="preserve">Periodiska analīžu veikšana par pašvaldības sniegto komunālo pakalpojumu ūdens saimniecības jomā
</t>
  </si>
  <si>
    <t xml:space="preserve">Veikts pašvaldības sniegto komunālo pakalpojumu audits (izvērtējums reizi 3-4 gados par
tehnisko stāvokli un kvalitāti). Sasniegta vismaz 70% iedzīvotāju apmierinātība
</t>
  </si>
  <si>
    <t>Apmeklēti vismaz 5 kursi atbilstoši specialitātēm</t>
  </si>
  <si>
    <t>Apmeklēti vismz 3 kursi par pirmsskolas izglītības iestāžu pašvērtējuma izstrādi un iestāžu vadītāju vērtēšanu.</t>
  </si>
  <si>
    <t>Izveidota datu bāze par interešu izglītību Ogres novadā, tajā iekļauti vismaz 188 interešu un profesionālās ievirzes izlītības progammām</t>
  </si>
  <si>
    <t xml:space="preserve">Pilnveidota un regulāri uzturēta dabaszinību materiāltehniskā bāze, sasniegts 100% vispārējās pamatizglītības un vispārējās vidējās izglītības iestādēs. </t>
  </si>
  <si>
    <t>Izglītības iestādēs racionāli un efektīvi izmantoti resursi, paaugstinājusies visu vecumu cilvēku aktivitāte mūžizglītības procesā. Kopumā tiek piedāvātas vismaz 15 mūžizglītības programmas</t>
  </si>
  <si>
    <t>Izveidotas vismaz 3 jaunas jauniešu nevalstiskās organizācijas, kopumā novadā darbojas vismaz 15 jauniešu organizācijas.</t>
  </si>
  <si>
    <t>Katru gadu tiek organizētas nometnes, tajās kopumā tiek iesaistīti vismaz 200 jaunieši</t>
  </si>
  <si>
    <t xml:space="preserve">Uzlaboti Ogres Vēstures un mākslas muzeja krājuma uzglabāšanas apstākļi, kopējais krājuma apjoms vismaz 46000 vienības. </t>
  </si>
  <si>
    <t>Īstenot Dabas aizsardzības plānos (DAP) ietvertos pasākumus, kopumā vismaz 28</t>
  </si>
  <si>
    <t>Izstrādāts ikgadējs plāns un ieviestas paredzētās aktivitātes - vismaz 3 informatīvi pasākumi ik gadu.</t>
  </si>
  <si>
    <t>7.2.4</t>
  </si>
  <si>
    <t>Pašvaldības administrācijas piedāvāto e-pakalpojumu skaits vismaz 50, iedzīvotāju skaits, kas tos izmanto, vismaz 6000</t>
  </si>
  <si>
    <t xml:space="preserve">Izveidotas vismaz 17 novadpētniecības izstādes un vismaz 160 personāliju un tematiskās mapes </t>
  </si>
  <si>
    <t>Veiktas pastāvīgas pašvaldības darbinieku apmācības, apmācīti vismaz 75 pašvaldības un iestāžu darbinieki</t>
  </si>
  <si>
    <t>Veikta pastāvīga (vismaz 3 reizes gadā) pamatinformācijas uzturēšana pašvaldības mājas lapā par e-pakalpojumiem</t>
  </si>
  <si>
    <t>Aktivitātes atkarīgo cilvēku skaita mazināšanā</t>
  </si>
  <si>
    <t>1.4.5</t>
  </si>
  <si>
    <t>Ierīkotas telpas, kur cilvēki, kas vēlas atbrīvoties no savām atkarībām var pulcēties uz savām sanāksmēm.</t>
  </si>
  <si>
    <t>2.1.8</t>
  </si>
  <si>
    <t>Sociālās uzņēmējdarbības atbalsta pasākumi</t>
  </si>
  <si>
    <t>1.3.12</t>
  </si>
  <si>
    <t>Apzināt potenciālos bāreņu un nelabvēlīgo ģimeņu bērnu aizgādņus.</t>
  </si>
  <si>
    <t>Apzināti vismaz 5 potenciālie bāreņu un nelabvēlīgo ģimeņu bērnu aizgādņi, pie kuriem šie bērni var griezties jebkurā laikā pēc padoma vai palīdzības. Nozīmēta vieta, kur šie cilvēki var tikties</t>
  </si>
  <si>
    <t>Interneta vietnes www.osports.lv uzturēšana un uzlabošana</t>
  </si>
  <si>
    <t xml:space="preserve">Gada pārskats par izglītības un sporta nozares attīstību un darbu, iekļaujot izglītības iestāžu Stipro, Vājo pušu un Iespēju un Draudu analīzi un salīdzinājums ar konkurējošām izglītības iestādēm. </t>
  </si>
  <si>
    <t xml:space="preserve">Veikta sistemātiska un mērķtiecīga sadarbība ar pašvaldības partneriem
infrastruktūras attīstīšanai, noslēgti vismaz 2 sadarbības līgumi. 
</t>
  </si>
  <si>
    <t>3.2.16</t>
  </si>
  <si>
    <t>Veicināt auto stāvvietu pieejamību Ogres pilsētā, ieviešot norādes uz tām</t>
  </si>
  <si>
    <t>Ieviestas vismaz 10 jaunas norādes uz Ogres pilsētā esošām bezmaksas stāvvietām</t>
  </si>
  <si>
    <t>2.1.9</t>
  </si>
  <si>
    <t>ON pašvaldības darbinieks- uzņēmēju atbalsta/sadarbības speciālists</t>
  </si>
  <si>
    <t>Ieviest pašvaldībā amata vietu darbiniekam, kas nodarbojas ar uzņēmēju sadarbības un atbalsta jautājumiem un investoru piesaisti.</t>
  </si>
  <si>
    <t>2.3.8</t>
  </si>
  <si>
    <t>Organizētas vismas 2 uzņēmēju kontaktbiržas ar Ogres novada sadraudzības pilsētu uzņēmējiem</t>
  </si>
  <si>
    <t>2.3.9</t>
  </si>
  <si>
    <t>Veicināt olu ražotnes izveidi Ogres novadā</t>
  </si>
  <si>
    <t>2.2.5</t>
  </si>
  <si>
    <t>Veicināta vismaz viena liela &gt;10 milj EUR investīciju projekta ieviešana Ogres novadā.</t>
  </si>
  <si>
    <t>Organizēt uzņēmēju kontaktbiržas  ar Ogres novada sadraudzības pilsētām;</t>
  </si>
  <si>
    <t>Veikti informatīvi pasākumi uzņēmējiem, organizētas vismaz 2 tikšanās ar uzņēmējiem un vismaz viena atvērtā Attīstības komisijas sēde</t>
  </si>
  <si>
    <t>2.1.10</t>
  </si>
  <si>
    <t>Attīstīt zīmolu “Ražots Ogres novadā”</t>
  </si>
  <si>
    <t>Izveidots zīmols "Ražots Ogres novadā", zīmolu izmanto vismaz 15 ražotāji.</t>
  </si>
  <si>
    <t>Mākslinieks</t>
  </si>
  <si>
    <t>7.4.2</t>
  </si>
  <si>
    <t>Ieviest kopēju pilsētas vizuālo tēlu, atbilstoši jaunajam novada zīmolam</t>
  </si>
  <si>
    <t>Ieviesta kopējais pilsētas vizuālais tēls, atbilstoši jaunajam novada zīmolam, izstrādātas dizaina vadlīnijas un piemērotas visu novada iestāžu publiskā tēla veidošanā</t>
  </si>
  <si>
    <t>2.1.11</t>
  </si>
  <si>
    <t>Regulāri aktualizēt vietnes www.ogresnovads.lv informāciju par uzņēmējdarbību</t>
  </si>
  <si>
    <t>Informācija par uzņēmējdarbību vietnē www.ogresnovads.lv papildināta vismaz reizi ceturksnī</t>
  </si>
  <si>
    <t>Sekmēta novada amatnieku prasmju popularizēšanu un izmantošanu tūrisma un radošo industriju piedāvājuma veidošanā, vismaz 4 reizes gadā.</t>
  </si>
  <si>
    <t xml:space="preserve"> Suntažu pašvaldības teritorijā esoši vidi degradējošo objektu sakārtošana (Padomju laiku šķūņi un pagaidu būves), nojaukšana vai teritorijas rekultivēšana </t>
  </si>
  <si>
    <t xml:space="preserve"> Būves informācijas modelēšanas sistēmas (BIM) ieviešana</t>
  </si>
  <si>
    <t>Ieviesta būves informācijas modelēšanas sitēma (BIM)</t>
  </si>
  <si>
    <t>3.2.17</t>
  </si>
  <si>
    <t>Atbalsts Ogres novada uzņēmumiem un lauksaimniekiem meliorācijas sistēmas sakārtošanā</t>
  </si>
  <si>
    <t>Sniegts atbalsts vismaz 5 Ogres novada uzņēmumiem un lauksaimniekiem meliorācijas sistēmas sakārtošanā</t>
  </si>
  <si>
    <t>Nekustamo īpašumu pārvaldes nodaļa</t>
  </si>
  <si>
    <t>3.2.18</t>
  </si>
  <si>
    <t>3.2.19</t>
  </si>
  <si>
    <t>Koplietošanas meliorācijas sistēmu ikdienas uzturēšana Ogrē un Ogresgala pagastā</t>
  </si>
  <si>
    <t>Koplietošanas meliorācijas sistēmu avārijas seku likvidācijas darbi Ogrē un Ogres novadā</t>
  </si>
  <si>
    <t>Veikta koplietošanas meliorācijas sistēmu ikdienas uzturēšana Ogrē un Ogresgala pagastā</t>
  </si>
  <si>
    <t>Veikta pēc nepieciešamības oplietošanas meliorācijas sistēmu avārijas seku likvidācijas darbi Ogrē un Ogres novadā</t>
  </si>
  <si>
    <t xml:space="preserve"> 5.2001 Lietus ūdens kanalziācija </t>
  </si>
  <si>
    <t>Veicināt sadarbību ar profesionālajām izglītības iestādēm, augstskolām un to studentiem</t>
  </si>
  <si>
    <t xml:space="preserve"> Noslēgts partnerības līgums ar vismaz vienu izglītības iestādi un iesaistīti studenti pašvaldības pilsētvides attīstības un sniegto pakalpojumu komunālajā jomā uzlabošanā vai veikts pašvaldības infrastruktūras objektu resursu patēriņa izvērtējums</t>
  </si>
  <si>
    <t>4.pielikums 
Ogres novada pašvaldības domes
24.05.2018. sēdes lēmumam (protokols Nr.7, 11.§)</t>
  </si>
  <si>
    <t xml:space="preserve"> Atbalstīt uzņēmējus, kas pieņem darbā sociālās atstumtības riskam pakļautās personas  </t>
  </si>
  <si>
    <t>(Ogres novada pašvaldības domes 12.03.2020. ārkārtas sēdes lēmuma (protokols Nr.4; 1.§)  redakcijā)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</si>
</sst>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_-;\-* #,##0.0_-;_-* &quot;-&quot;??_-;_-@_-"/>
    <numFmt numFmtId="166" formatCode="0_ ;\-0\ "/>
    <numFmt numFmtId="167" formatCode="#,##0.0"/>
    <numFmt numFmtId="168" formatCode="_-* #,##0_-;\-* #,##0_-;_-* &quot;-&quot;??_-;_-@_-"/>
    <numFmt numFmtId="169" formatCode="#,##0.000"/>
    <numFmt numFmtId="170" formatCode="0.0_ ;\-0.0\ "/>
    <numFmt numFmtId="171" formatCode="#,##0_ ;\-#,##0\ "/>
    <numFmt numFmtId="172" formatCode="_-* #,##0.0000_-;\-* #,##0.0000_-;_-* &quot;-&quot;??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Calibri Light"/>
      <family val="1"/>
    </font>
    <font>
      <sz val="14"/>
      <color indexed="8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4"/>
      <color indexed="10"/>
      <name val="Calibri Light"/>
      <family val="2"/>
    </font>
    <font>
      <b/>
      <sz val="14"/>
      <color indexed="10"/>
      <name val="Calibri Light"/>
      <family val="2"/>
    </font>
    <font>
      <sz val="12"/>
      <color indexed="10"/>
      <name val="Arial"/>
      <family val="2"/>
    </font>
    <font>
      <sz val="10"/>
      <color indexed="22"/>
      <name val="Calibri Light"/>
      <family val="1"/>
    </font>
    <font>
      <sz val="10"/>
      <color indexed="22"/>
      <name val="Arial"/>
      <family val="2"/>
    </font>
    <font>
      <sz val="11"/>
      <color indexed="22"/>
      <name val="Times New Roman"/>
      <family val="1"/>
    </font>
    <font>
      <strike/>
      <sz val="11"/>
      <color indexed="22"/>
      <name val="Times New Roman"/>
      <family val="1"/>
    </font>
    <font>
      <sz val="10"/>
      <color indexed="22"/>
      <name val="Times New Roman"/>
      <family val="1"/>
    </font>
    <font>
      <i/>
      <sz val="10"/>
      <color indexed="12"/>
      <name val="Arial"/>
      <family val="2"/>
    </font>
    <font>
      <i/>
      <sz val="12"/>
      <color indexed="12"/>
      <name val="Arial"/>
      <family val="2"/>
    </font>
    <font>
      <sz val="10"/>
      <color indexed="9"/>
      <name val="Calibri Light"/>
      <family val="1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 Light"/>
      <family val="1"/>
    </font>
    <font>
      <sz val="10"/>
      <color theme="0" tint="-0.1499900072813034"/>
      <name val="Calibri Light"/>
      <family val="1"/>
    </font>
    <font>
      <sz val="10"/>
      <color theme="0" tint="-0.1499900072813034"/>
      <name val="Arial"/>
      <family val="2"/>
    </font>
    <font>
      <sz val="11"/>
      <color theme="0" tint="-0.1499900072813034"/>
      <name val="Times New Roman"/>
      <family val="1"/>
    </font>
    <font>
      <sz val="10"/>
      <color theme="0" tint="-0.1499900072813034"/>
      <name val="Times New Roman"/>
      <family val="1"/>
    </font>
    <font>
      <i/>
      <sz val="12"/>
      <color rgb="FF0000FF"/>
      <name val="Arial"/>
      <family val="2"/>
    </font>
    <font>
      <i/>
      <sz val="10"/>
      <color rgb="FF0000FF"/>
      <name val="Arial"/>
      <family val="2"/>
    </font>
    <font>
      <sz val="10"/>
      <color theme="0"/>
      <name val="Calibri Light"/>
      <family val="1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sz val="14"/>
      <color theme="1"/>
      <name val="Calibri Light"/>
      <family val="2"/>
    </font>
    <font>
      <b/>
      <sz val="14"/>
      <color rgb="FFFF0000"/>
      <name val="Calibri Light"/>
      <family val="2"/>
    </font>
    <font>
      <sz val="14"/>
      <color rgb="FFFF0000"/>
      <name val="Calibri Light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165" fontId="3" fillId="33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33" borderId="0" xfId="0" applyNumberFormat="1" applyFont="1" applyFill="1" applyBorder="1" applyAlignment="1">
      <alignment vertical="center"/>
    </xf>
    <xf numFmtId="49" fontId="5" fillId="16" borderId="10" xfId="0" applyNumberFormat="1" applyFont="1" applyFill="1" applyBorder="1" applyAlignment="1">
      <alignment horizontal="center" vertical="center" wrapText="1"/>
    </xf>
    <xf numFmtId="168" fontId="5" fillId="16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56" applyNumberFormat="1" applyFont="1" applyFill="1" applyBorder="1">
      <alignment/>
      <protection/>
    </xf>
    <xf numFmtId="165" fontId="3" fillId="33" borderId="10" xfId="56" applyNumberFormat="1" applyFont="1" applyFill="1" applyBorder="1" applyAlignment="1">
      <alignment vertical="top" wrapText="1"/>
      <protection/>
    </xf>
    <xf numFmtId="167" fontId="62" fillId="33" borderId="10" xfId="56" applyNumberFormat="1" applyFont="1" applyFill="1" applyBorder="1" applyAlignment="1">
      <alignment horizontal="center" vertical="center"/>
      <protection/>
    </xf>
    <xf numFmtId="165" fontId="62" fillId="33" borderId="10" xfId="56" applyNumberFormat="1" applyFont="1" applyFill="1" applyBorder="1" applyAlignment="1">
      <alignment vertical="top" wrapText="1"/>
      <protection/>
    </xf>
    <xf numFmtId="167" fontId="62" fillId="33" borderId="11" xfId="56" applyNumberFormat="1" applyFont="1" applyFill="1" applyBorder="1" applyAlignment="1">
      <alignment horizontal="center" vertical="center"/>
      <protection/>
    </xf>
    <xf numFmtId="167" fontId="3" fillId="0" borderId="0" xfId="56" applyNumberFormat="1" applyFont="1" applyFill="1" applyBorder="1" applyAlignment="1">
      <alignment horizontal="center" vertical="center"/>
      <protection/>
    </xf>
    <xf numFmtId="167" fontId="3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168" fontId="3" fillId="33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 wrapText="1"/>
    </xf>
    <xf numFmtId="165" fontId="63" fillId="0" borderId="0" xfId="0" applyNumberFormat="1" applyFont="1" applyFill="1" applyBorder="1" applyAlignment="1">
      <alignment vertical="center"/>
    </xf>
    <xf numFmtId="165" fontId="63" fillId="0" borderId="0" xfId="0" applyNumberFormat="1" applyFont="1" applyBorder="1" applyAlignment="1">
      <alignment vertical="center"/>
    </xf>
    <xf numFmtId="169" fontId="3" fillId="33" borderId="10" xfId="56" applyNumberFormat="1" applyFont="1" applyFill="1" applyBorder="1" applyAlignment="1">
      <alignment horizontal="center" vertical="center"/>
      <protection/>
    </xf>
    <xf numFmtId="165" fontId="5" fillId="16" borderId="10" xfId="0" applyNumberFormat="1" applyFont="1" applyFill="1" applyBorder="1" applyAlignment="1">
      <alignment horizontal="center" vertical="center" wrapText="1"/>
    </xf>
    <xf numFmtId="4" fontId="3" fillId="33" borderId="11" xfId="56" applyNumberFormat="1" applyFont="1" applyFill="1" applyBorder="1" applyAlignment="1">
      <alignment horizontal="center" vertical="center"/>
      <protection/>
    </xf>
    <xf numFmtId="165" fontId="5" fillId="16" borderId="10" xfId="0" applyNumberFormat="1" applyFont="1" applyFill="1" applyBorder="1" applyAlignment="1">
      <alignment vertical="center"/>
    </xf>
    <xf numFmtId="165" fontId="62" fillId="33" borderId="11" xfId="56" applyNumberFormat="1" applyFont="1" applyFill="1" applyBorder="1" applyAlignment="1">
      <alignment horizontal="center" vertical="center" wrapText="1"/>
      <protection/>
    </xf>
    <xf numFmtId="165" fontId="3" fillId="33" borderId="11" xfId="56" applyNumberFormat="1" applyFont="1" applyFill="1" applyBorder="1" applyAlignment="1">
      <alignment horizontal="center" vertical="center" wrapText="1"/>
      <protection/>
    </xf>
    <xf numFmtId="170" fontId="3" fillId="0" borderId="0" xfId="0" applyNumberFormat="1" applyFont="1" applyBorder="1" applyAlignment="1">
      <alignment horizontal="center" vertical="center"/>
    </xf>
    <xf numFmtId="165" fontId="5" fillId="16" borderId="10" xfId="0" applyNumberFormat="1" applyFont="1" applyFill="1" applyBorder="1" applyAlignment="1">
      <alignment horizontal="center" vertical="center" wrapText="1"/>
    </xf>
    <xf numFmtId="170" fontId="62" fillId="33" borderId="12" xfId="0" applyNumberFormat="1" applyFont="1" applyFill="1" applyBorder="1" applyAlignment="1">
      <alignment horizontal="center" vertical="center"/>
    </xf>
    <xf numFmtId="165" fontId="62" fillId="33" borderId="10" xfId="56" applyNumberFormat="1" applyFont="1" applyFill="1" applyBorder="1" applyAlignment="1">
      <alignment horizontal="center" vertical="center" wrapText="1"/>
      <protection/>
    </xf>
    <xf numFmtId="49" fontId="62" fillId="33" borderId="12" xfId="56" applyNumberFormat="1" applyFont="1" applyFill="1" applyBorder="1" applyAlignment="1">
      <alignment horizontal="center" vertical="center" wrapText="1"/>
      <protection/>
    </xf>
    <xf numFmtId="165" fontId="62" fillId="33" borderId="12" xfId="0" applyNumberFormat="1" applyFont="1" applyFill="1" applyBorder="1" applyAlignment="1">
      <alignment horizontal="center" vertical="center" wrapText="1"/>
    </xf>
    <xf numFmtId="165" fontId="62" fillId="33" borderId="12" xfId="56" applyNumberFormat="1" applyFont="1" applyFill="1" applyBorder="1" applyAlignment="1">
      <alignment horizontal="center" vertical="center"/>
      <protection/>
    </xf>
    <xf numFmtId="165" fontId="3" fillId="33" borderId="10" xfId="56" applyNumberFormat="1" applyFont="1" applyFill="1" applyBorder="1" applyAlignment="1">
      <alignment horizontal="center" vertical="center" wrapText="1"/>
      <protection/>
    </xf>
    <xf numFmtId="170" fontId="3" fillId="33" borderId="10" xfId="0" applyNumberFormat="1" applyFont="1" applyFill="1" applyBorder="1" applyAlignment="1">
      <alignment horizontal="center" vertical="center"/>
    </xf>
    <xf numFmtId="49" fontId="62" fillId="33" borderId="10" xfId="56" applyNumberFormat="1" applyFont="1" applyFill="1" applyBorder="1" applyAlignment="1">
      <alignment horizontal="center" vertical="center" wrapText="1"/>
      <protection/>
    </xf>
    <xf numFmtId="166" fontId="3" fillId="33" borderId="10" xfId="56" applyNumberFormat="1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165" fontId="5" fillId="16" borderId="10" xfId="0" applyNumberFormat="1" applyFont="1" applyFill="1" applyBorder="1" applyAlignment="1">
      <alignment horizontal="center" vertical="center" wrapText="1"/>
    </xf>
    <xf numFmtId="167" fontId="7" fillId="0" borderId="10" xfId="56" applyNumberFormat="1" applyFont="1" applyFill="1" applyBorder="1" applyAlignment="1">
      <alignment horizontal="center" vertical="center" wrapText="1"/>
      <protection/>
    </xf>
    <xf numFmtId="167" fontId="7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textRotation="90" wrapText="1"/>
    </xf>
    <xf numFmtId="165" fontId="3" fillId="33" borderId="12" xfId="56" applyNumberFormat="1" applyFont="1" applyFill="1" applyBorder="1" applyAlignment="1">
      <alignment horizontal="center" vertical="center" wrapText="1"/>
      <protection/>
    </xf>
    <xf numFmtId="166" fontId="3" fillId="33" borderId="12" xfId="56" applyNumberFormat="1" applyFont="1" applyFill="1" applyBorder="1" applyAlignment="1">
      <alignment horizontal="center" vertical="center" wrapText="1"/>
      <protection/>
    </xf>
    <xf numFmtId="165" fontId="62" fillId="33" borderId="12" xfId="56" applyNumberFormat="1" applyFont="1" applyFill="1" applyBorder="1" applyAlignment="1">
      <alignment horizontal="center" vertical="center" wrapText="1"/>
      <protection/>
    </xf>
    <xf numFmtId="170" fontId="3" fillId="33" borderId="12" xfId="0" applyNumberFormat="1" applyFont="1" applyFill="1" applyBorder="1" applyAlignment="1">
      <alignment horizontal="center" vertical="center"/>
    </xf>
    <xf numFmtId="165" fontId="62" fillId="33" borderId="10" xfId="0" applyNumberFormat="1" applyFont="1" applyFill="1" applyBorder="1" applyAlignment="1">
      <alignment horizontal="center" vertical="center" wrapText="1"/>
    </xf>
    <xf numFmtId="165" fontId="62" fillId="33" borderId="10" xfId="56" applyNumberFormat="1" applyFont="1" applyFill="1" applyBorder="1" applyAlignment="1">
      <alignment horizontal="center" vertical="center"/>
      <protection/>
    </xf>
    <xf numFmtId="170" fontId="62" fillId="33" borderId="10" xfId="0" applyNumberFormat="1" applyFont="1" applyFill="1" applyBorder="1" applyAlignment="1">
      <alignment horizontal="center" vertical="center"/>
    </xf>
    <xf numFmtId="165" fontId="64" fillId="0" borderId="0" xfId="0" applyNumberFormat="1" applyFont="1" applyFill="1" applyBorder="1" applyAlignment="1">
      <alignment vertical="center"/>
    </xf>
    <xf numFmtId="165" fontId="65" fillId="0" borderId="0" xfId="0" applyNumberFormat="1" applyFont="1" applyFill="1" applyBorder="1" applyAlignment="1">
      <alignment vertical="center"/>
    </xf>
    <xf numFmtId="165" fontId="65" fillId="0" borderId="0" xfId="0" applyNumberFormat="1" applyFont="1" applyFill="1" applyBorder="1" applyAlignment="1">
      <alignment/>
    </xf>
    <xf numFmtId="165" fontId="65" fillId="0" borderId="0" xfId="56" applyNumberFormat="1" applyFont="1" applyFill="1" applyBorder="1">
      <alignment/>
      <protection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68" fillId="0" borderId="10" xfId="0" applyNumberFormat="1" applyFont="1" applyFill="1" applyBorder="1" applyAlignment="1">
      <alignment horizontal="center" vertical="center" wrapText="1"/>
    </xf>
    <xf numFmtId="165" fontId="69" fillId="0" borderId="10" xfId="0" applyNumberFormat="1" applyFont="1" applyFill="1" applyBorder="1" applyAlignment="1">
      <alignment horizontal="center" vertical="center" wrapText="1"/>
    </xf>
    <xf numFmtId="165" fontId="70" fillId="0" borderId="0" xfId="0" applyNumberFormat="1" applyFont="1" applyFill="1" applyBorder="1" applyAlignment="1">
      <alignment vertical="center"/>
    </xf>
    <xf numFmtId="165" fontId="71" fillId="0" borderId="0" xfId="0" applyNumberFormat="1" applyFont="1" applyFill="1" applyBorder="1" applyAlignment="1">
      <alignment vertical="center"/>
    </xf>
    <xf numFmtId="165" fontId="5" fillId="16" borderId="11" xfId="0" applyNumberFormat="1" applyFont="1" applyFill="1" applyBorder="1" applyAlignment="1">
      <alignment vertical="center"/>
    </xf>
    <xf numFmtId="165" fontId="62" fillId="33" borderId="13" xfId="56" applyNumberFormat="1" applyFont="1" applyFill="1" applyBorder="1" applyAlignment="1">
      <alignment horizontal="center" vertical="center" wrapText="1"/>
      <protection/>
    </xf>
    <xf numFmtId="170" fontId="3" fillId="19" borderId="10" xfId="0" applyNumberFormat="1" applyFont="1" applyFill="1" applyBorder="1" applyAlignment="1">
      <alignment horizontal="center" vertical="center"/>
    </xf>
    <xf numFmtId="165" fontId="3" fillId="19" borderId="10" xfId="0" applyNumberFormat="1" applyFont="1" applyFill="1" applyBorder="1" applyAlignment="1">
      <alignment horizontal="left" vertical="center" wrapText="1"/>
    </xf>
    <xf numFmtId="165" fontId="3" fillId="19" borderId="10" xfId="42" applyNumberFormat="1" applyFont="1" applyFill="1" applyBorder="1" applyAlignment="1">
      <alignment horizontal="center" vertical="center" wrapText="1"/>
    </xf>
    <xf numFmtId="165" fontId="3" fillId="19" borderId="11" xfId="42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168" fontId="3" fillId="19" borderId="10" xfId="0" applyNumberFormat="1" applyFont="1" applyFill="1" applyBorder="1" applyAlignment="1">
      <alignment horizontal="center" vertical="center" wrapText="1"/>
    </xf>
    <xf numFmtId="165" fontId="3" fillId="19" borderId="10" xfId="0" applyNumberFormat="1" applyFont="1" applyFill="1" applyBorder="1" applyAlignment="1">
      <alignment horizontal="center" vertical="center" wrapText="1"/>
    </xf>
    <xf numFmtId="166" fontId="3" fillId="19" borderId="1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vertical="center"/>
    </xf>
    <xf numFmtId="49" fontId="3" fillId="33" borderId="12" xfId="56" applyNumberFormat="1" applyFont="1" applyFill="1" applyBorder="1" applyAlignment="1">
      <alignment horizontal="center" vertical="center" wrapText="1"/>
      <protection/>
    </xf>
    <xf numFmtId="165" fontId="3" fillId="0" borderId="10" xfId="56" applyNumberFormat="1" applyFont="1" applyFill="1" applyBorder="1" applyAlignment="1">
      <alignment horizontal="center" vertical="center" wrapText="1"/>
      <protection/>
    </xf>
    <xf numFmtId="165" fontId="3" fillId="0" borderId="11" xfId="56" applyNumberFormat="1" applyFont="1" applyFill="1" applyBorder="1" applyAlignment="1">
      <alignment horizontal="center" vertical="center" wrapText="1"/>
      <protection/>
    </xf>
    <xf numFmtId="165" fontId="62" fillId="0" borderId="11" xfId="56" applyNumberFormat="1" applyFont="1" applyFill="1" applyBorder="1" applyAlignment="1">
      <alignment horizontal="center" vertical="center" wrapText="1"/>
      <protection/>
    </xf>
    <xf numFmtId="165" fontId="72" fillId="33" borderId="11" xfId="56" applyNumberFormat="1" applyFont="1" applyFill="1" applyBorder="1" applyAlignment="1">
      <alignment horizontal="center" vertical="center" wrapText="1"/>
      <protection/>
    </xf>
    <xf numFmtId="3" fontId="72" fillId="33" borderId="11" xfId="56" applyNumberFormat="1" applyFont="1" applyFill="1" applyBorder="1" applyAlignment="1">
      <alignment horizontal="center" vertical="center"/>
      <protection/>
    </xf>
    <xf numFmtId="165" fontId="73" fillId="34" borderId="11" xfId="0" applyNumberFormat="1" applyFont="1" applyFill="1" applyBorder="1" applyAlignment="1">
      <alignment horizontal="center" vertical="center" wrapText="1"/>
    </xf>
    <xf numFmtId="165" fontId="7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73" fillId="34" borderId="15" xfId="0" applyNumberFormat="1" applyFont="1" applyFill="1" applyBorder="1" applyAlignment="1">
      <alignment horizontal="center" vertical="center" wrapText="1"/>
    </xf>
    <xf numFmtId="166" fontId="3" fillId="0" borderId="10" xfId="56" applyNumberFormat="1" applyFont="1" applyFill="1" applyBorder="1" applyAlignment="1">
      <alignment horizontal="center" vertical="center" wrapText="1"/>
      <protection/>
    </xf>
    <xf numFmtId="49" fontId="62" fillId="0" borderId="12" xfId="56" applyNumberFormat="1" applyFont="1" applyFill="1" applyBorder="1" applyAlignment="1">
      <alignment horizontal="center" vertical="center" wrapText="1"/>
      <protection/>
    </xf>
    <xf numFmtId="166" fontId="3" fillId="0" borderId="12" xfId="56" applyNumberFormat="1" applyFont="1" applyFill="1" applyBorder="1" applyAlignment="1">
      <alignment horizontal="center" vertical="center" wrapText="1"/>
      <protection/>
    </xf>
    <xf numFmtId="165" fontId="3" fillId="0" borderId="12" xfId="56" applyNumberFormat="1" applyFont="1" applyFill="1" applyBorder="1" applyAlignment="1">
      <alignment horizontal="center" vertical="center" wrapText="1"/>
      <protection/>
    </xf>
    <xf numFmtId="165" fontId="73" fillId="34" borderId="10" xfId="0" applyNumberFormat="1" applyFont="1" applyFill="1" applyBorder="1" applyAlignment="1">
      <alignment vertical="top" wrapText="1"/>
    </xf>
    <xf numFmtId="165" fontId="3" fillId="34" borderId="15" xfId="0" applyNumberFormat="1" applyFont="1" applyFill="1" applyBorder="1" applyAlignment="1">
      <alignment vertical="top" wrapText="1"/>
    </xf>
    <xf numFmtId="165" fontId="73" fillId="34" borderId="15" xfId="0" applyNumberFormat="1" applyFont="1" applyFill="1" applyBorder="1" applyAlignment="1">
      <alignment vertical="top" wrapText="1"/>
    </xf>
    <xf numFmtId="165" fontId="73" fillId="34" borderId="14" xfId="0" applyNumberFormat="1" applyFont="1" applyFill="1" applyBorder="1" applyAlignment="1">
      <alignment vertical="top" wrapText="1"/>
    </xf>
    <xf numFmtId="165" fontId="62" fillId="33" borderId="10" xfId="56" applyNumberFormat="1" applyFont="1" applyFill="1" applyBorder="1" applyAlignment="1">
      <alignment vertical="center" wrapText="1"/>
      <protection/>
    </xf>
    <xf numFmtId="165" fontId="5" fillId="16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0" xfId="0" applyNumberFormat="1" applyFont="1" applyFill="1" applyBorder="1" applyAlignment="1">
      <alignment horizontal="right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165" fontId="62" fillId="33" borderId="11" xfId="56" applyNumberFormat="1" applyFont="1" applyFill="1" applyBorder="1" applyAlignment="1">
      <alignment vertical="top" wrapText="1"/>
      <protection/>
    </xf>
    <xf numFmtId="0" fontId="28" fillId="0" borderId="10" xfId="0" applyFont="1" applyFill="1" applyBorder="1" applyAlignment="1">
      <alignment horizontal="left" vertical="center" wrapText="1"/>
    </xf>
    <xf numFmtId="49" fontId="62" fillId="33" borderId="11" xfId="56" applyNumberFormat="1" applyFont="1" applyFill="1" applyBorder="1" applyAlignment="1">
      <alignment horizontal="center" vertical="center" wrapText="1"/>
      <protection/>
    </xf>
    <xf numFmtId="165" fontId="3" fillId="34" borderId="12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3" fontId="5" fillId="16" borderId="11" xfId="0" applyNumberFormat="1" applyFont="1" applyFill="1" applyBorder="1" applyAlignment="1">
      <alignment horizontal="center" vertical="center"/>
    </xf>
    <xf numFmtId="3" fontId="3" fillId="19" borderId="11" xfId="42" applyNumberFormat="1" applyFont="1" applyFill="1" applyBorder="1" applyAlignment="1">
      <alignment horizontal="center" vertical="center"/>
    </xf>
    <xf numFmtId="3" fontId="62" fillId="33" borderId="11" xfId="56" applyNumberFormat="1" applyFont="1" applyFill="1" applyBorder="1" applyAlignment="1">
      <alignment horizontal="center" vertical="center"/>
      <protection/>
    </xf>
    <xf numFmtId="3" fontId="62" fillId="33" borderId="10" xfId="56" applyNumberFormat="1" applyFont="1" applyFill="1" applyBorder="1" applyAlignment="1">
      <alignment horizontal="center" vertical="center"/>
      <protection/>
    </xf>
    <xf numFmtId="3" fontId="3" fillId="33" borderId="11" xfId="56" applyNumberFormat="1" applyFont="1" applyFill="1" applyBorder="1" applyAlignment="1">
      <alignment horizontal="center" vertical="center"/>
      <protection/>
    </xf>
    <xf numFmtId="3" fontId="3" fillId="33" borderId="10" xfId="56" applyNumberFormat="1" applyFont="1" applyFill="1" applyBorder="1" applyAlignment="1">
      <alignment horizontal="center" vertical="center"/>
      <protection/>
    </xf>
    <xf numFmtId="165" fontId="62" fillId="0" borderId="12" xfId="0" applyNumberFormat="1" applyFont="1" applyFill="1" applyBorder="1" applyAlignment="1">
      <alignment horizontal="center" vertical="center" wrapText="1"/>
    </xf>
    <xf numFmtId="3" fontId="62" fillId="0" borderId="11" xfId="56" applyNumberFormat="1" applyFont="1" applyFill="1" applyBorder="1" applyAlignment="1">
      <alignment horizontal="center" vertical="center"/>
      <protection/>
    </xf>
    <xf numFmtId="3" fontId="72" fillId="33" borderId="10" xfId="56" applyNumberFormat="1" applyFont="1" applyFill="1" applyBorder="1" applyAlignment="1">
      <alignment horizontal="center" vertical="center"/>
      <protection/>
    </xf>
    <xf numFmtId="3" fontId="3" fillId="0" borderId="11" xfId="56" applyNumberFormat="1" applyFont="1" applyFill="1" applyBorder="1" applyAlignment="1">
      <alignment horizontal="center" vertical="center"/>
      <protection/>
    </xf>
    <xf numFmtId="3" fontId="3" fillId="0" borderId="10" xfId="56" applyNumberFormat="1" applyFont="1" applyFill="1" applyBorder="1" applyAlignment="1">
      <alignment horizontal="center" vertical="center"/>
      <protection/>
    </xf>
    <xf numFmtId="166" fontId="3" fillId="34" borderId="1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/>
    </xf>
    <xf numFmtId="165" fontId="3" fillId="33" borderId="10" xfId="56" applyNumberFormat="1" applyFont="1" applyFill="1" applyBorder="1" applyAlignment="1">
      <alignment vertical="center" wrapText="1"/>
      <protection/>
    </xf>
    <xf numFmtId="165" fontId="3" fillId="19" borderId="10" xfId="0" applyNumberFormat="1" applyFont="1" applyFill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165" fontId="3" fillId="0" borderId="10" xfId="56" applyNumberFormat="1" applyFont="1" applyFill="1" applyBorder="1" applyAlignment="1">
      <alignment vertical="center" wrapText="1"/>
      <protection/>
    </xf>
    <xf numFmtId="165" fontId="75" fillId="34" borderId="10" xfId="0" applyNumberFormat="1" applyFont="1" applyFill="1" applyBorder="1" applyAlignment="1">
      <alignment vertical="center" wrapText="1"/>
    </xf>
    <xf numFmtId="165" fontId="3" fillId="34" borderId="15" xfId="0" applyNumberFormat="1" applyFont="1" applyFill="1" applyBorder="1" applyAlignment="1">
      <alignment vertical="center" wrapText="1"/>
    </xf>
    <xf numFmtId="165" fontId="73" fillId="34" borderId="15" xfId="0" applyNumberFormat="1" applyFont="1" applyFill="1" applyBorder="1" applyAlignment="1">
      <alignment vertical="center" wrapText="1"/>
    </xf>
    <xf numFmtId="165" fontId="62" fillId="0" borderId="10" xfId="56" applyNumberFormat="1" applyFont="1" applyFill="1" applyBorder="1" applyAlignment="1">
      <alignment vertical="center" wrapText="1"/>
      <protection/>
    </xf>
    <xf numFmtId="165" fontId="62" fillId="33" borderId="10" xfId="56" applyNumberFormat="1" applyFont="1" applyFill="1" applyBorder="1" applyAlignment="1">
      <alignment horizontal="left" vertical="center" wrapText="1"/>
      <protection/>
    </xf>
    <xf numFmtId="165" fontId="3" fillId="33" borderId="10" xfId="56" applyNumberFormat="1" applyFont="1" applyFill="1" applyBorder="1" applyAlignment="1">
      <alignment horizontal="left" vertical="center" wrapText="1"/>
      <protection/>
    </xf>
    <xf numFmtId="165" fontId="62" fillId="0" borderId="10" xfId="56" applyNumberFormat="1" applyFont="1" applyFill="1" applyBorder="1" applyAlignment="1">
      <alignment horizontal="left" vertical="center" wrapText="1"/>
      <protection/>
    </xf>
    <xf numFmtId="0" fontId="76" fillId="0" borderId="0" xfId="0" applyFont="1" applyBorder="1" applyAlignment="1">
      <alignment vertical="center" wrapText="1"/>
    </xf>
    <xf numFmtId="3" fontId="62" fillId="0" borderId="10" xfId="56" applyNumberFormat="1" applyFont="1" applyFill="1" applyBorder="1" applyAlignment="1">
      <alignment horizontal="center" vertical="center"/>
      <protection/>
    </xf>
    <xf numFmtId="171" fontId="3" fillId="0" borderId="0" xfId="0" applyNumberFormat="1" applyFont="1" applyBorder="1" applyAlignment="1">
      <alignment vertical="center"/>
    </xf>
    <xf numFmtId="171" fontId="3" fillId="0" borderId="0" xfId="0" applyNumberFormat="1" applyFont="1" applyBorder="1" applyAlignment="1">
      <alignment vertical="center" wrapText="1"/>
    </xf>
    <xf numFmtId="165" fontId="3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169" fontId="3" fillId="34" borderId="11" xfId="0" applyNumberFormat="1" applyFont="1" applyFill="1" applyBorder="1" applyAlignment="1">
      <alignment horizontal="center" vertical="center"/>
    </xf>
    <xf numFmtId="167" fontId="7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166" fontId="3" fillId="34" borderId="11" xfId="0" applyNumberFormat="1" applyFont="1" applyFill="1" applyBorder="1" applyAlignment="1">
      <alignment horizontal="center" vertical="center" wrapText="1"/>
    </xf>
    <xf numFmtId="169" fontId="3" fillId="33" borderId="11" xfId="56" applyNumberFormat="1" applyFont="1" applyFill="1" applyBorder="1" applyAlignment="1">
      <alignment horizontal="center" vertical="center"/>
      <protection/>
    </xf>
    <xf numFmtId="165" fontId="3" fillId="33" borderId="11" xfId="56" applyNumberFormat="1" applyFont="1" applyFill="1" applyBorder="1" applyAlignment="1">
      <alignment horizontal="left" vertical="center" wrapText="1"/>
      <protection/>
    </xf>
    <xf numFmtId="0" fontId="74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165" fontId="62" fillId="0" borderId="10" xfId="56" applyNumberFormat="1" applyFont="1" applyFill="1" applyBorder="1" applyAlignment="1">
      <alignment horizontal="center" vertical="center" wrapText="1"/>
      <protection/>
    </xf>
    <xf numFmtId="49" fontId="73" fillId="34" borderId="1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0" borderId="12" xfId="56" applyNumberFormat="1" applyFont="1" applyFill="1" applyBorder="1" applyAlignment="1">
      <alignment horizontal="center" vertical="center" wrapText="1"/>
      <protection/>
    </xf>
    <xf numFmtId="49" fontId="62" fillId="0" borderId="10" xfId="56" applyNumberFormat="1" applyFont="1" applyFill="1" applyBorder="1" applyAlignment="1">
      <alignment horizontal="center" vertical="center" wrapText="1"/>
      <protection/>
    </xf>
    <xf numFmtId="170" fontId="3" fillId="0" borderId="10" xfId="0" applyNumberFormat="1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 vertical="center" wrapText="1"/>
    </xf>
    <xf numFmtId="165" fontId="5" fillId="16" borderId="16" xfId="0" applyNumberFormat="1" applyFont="1" applyFill="1" applyBorder="1" applyAlignment="1">
      <alignment horizontal="center" vertical="center" wrapText="1"/>
    </xf>
    <xf numFmtId="165" fontId="5" fillId="16" borderId="11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70" fontId="2" fillId="0" borderId="12" xfId="0" applyNumberFormat="1" applyFont="1" applyFill="1" applyBorder="1" applyAlignment="1">
      <alignment horizontal="center" vertical="center" textRotation="90" wrapText="1"/>
    </xf>
    <xf numFmtId="170" fontId="2" fillId="0" borderId="20" xfId="0" applyNumberFormat="1" applyFont="1" applyFill="1" applyBorder="1" applyAlignment="1">
      <alignment horizontal="center" vertical="center" textRotation="90" wrapText="1"/>
    </xf>
    <xf numFmtId="170" fontId="2" fillId="0" borderId="15" xfId="0" applyNumberFormat="1" applyFont="1" applyFill="1" applyBorder="1" applyAlignment="1">
      <alignment horizontal="center" vertical="center" textRotation="90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77" fillId="0" borderId="21" xfId="0" applyNumberFormat="1" applyFont="1" applyFill="1" applyBorder="1" applyAlignment="1">
      <alignment horizontal="right" vertical="center" wrapText="1"/>
    </xf>
    <xf numFmtId="165" fontId="77" fillId="0" borderId="0" xfId="0" applyNumberFormat="1" applyFont="1" applyFill="1" applyBorder="1" applyAlignment="1">
      <alignment horizontal="right" vertical="center" wrapText="1"/>
    </xf>
    <xf numFmtId="165" fontId="78" fillId="0" borderId="21" xfId="0" applyNumberFormat="1" applyFont="1" applyFill="1" applyBorder="1" applyAlignment="1">
      <alignment horizontal="center" vertical="center" wrapText="1"/>
    </xf>
    <xf numFmtId="165" fontId="78" fillId="0" borderId="0" xfId="0" applyNumberFormat="1" applyFont="1" applyFill="1" applyBorder="1" applyAlignment="1">
      <alignment horizontal="center" vertical="center" wrapText="1"/>
    </xf>
    <xf numFmtId="165" fontId="79" fillId="0" borderId="21" xfId="0" applyNumberFormat="1" applyFont="1" applyFill="1" applyBorder="1" applyAlignment="1">
      <alignment horizontal="center" vertical="center" wrapText="1"/>
    </xf>
    <xf numFmtId="165" fontId="79" fillId="0" borderId="0" xfId="0" applyNumberFormat="1" applyFont="1" applyFill="1" applyBorder="1" applyAlignment="1">
      <alignment horizontal="center" vertical="center" wrapText="1"/>
    </xf>
    <xf numFmtId="165" fontId="80" fillId="0" borderId="22" xfId="0" applyNumberFormat="1" applyFont="1" applyFill="1" applyBorder="1" applyAlignment="1">
      <alignment horizontal="center" vertical="center" wrapText="1"/>
    </xf>
    <xf numFmtId="165" fontId="80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4" fillId="0" borderId="22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4" fillId="0" borderId="23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 wrapText="1"/>
    </xf>
    <xf numFmtId="165" fontId="5" fillId="0" borderId="26" xfId="0" applyNumberFormat="1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165" fontId="5" fillId="0" borderId="12" xfId="56" applyNumberFormat="1" applyFont="1" applyFill="1" applyBorder="1" applyAlignment="1">
      <alignment horizontal="center" vertical="center" wrapText="1"/>
      <protection/>
    </xf>
    <xf numFmtId="165" fontId="5" fillId="0" borderId="20" xfId="56" applyNumberFormat="1" applyFont="1" applyFill="1" applyBorder="1" applyAlignment="1">
      <alignment horizontal="center" vertical="center" wrapText="1"/>
      <protection/>
    </xf>
    <xf numFmtId="165" fontId="5" fillId="0" borderId="15" xfId="56" applyNumberFormat="1" applyFont="1" applyFill="1" applyBorder="1" applyAlignment="1">
      <alignment horizontal="center" vertical="center" wrapText="1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166" fontId="5" fillId="0" borderId="20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7" fontId="5" fillId="0" borderId="12" xfId="0" applyNumberFormat="1" applyFont="1" applyFill="1" applyBorder="1" applyAlignment="1">
      <alignment horizontal="center" vertical="center" wrapText="1"/>
    </xf>
    <xf numFmtId="167" fontId="5" fillId="0" borderId="20" xfId="0" applyNumberFormat="1" applyFont="1" applyFill="1" applyBorder="1" applyAlignment="1">
      <alignment horizontal="center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170" fontId="3" fillId="33" borderId="1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165" fontId="2" fillId="0" borderId="22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center" vertical="center" textRotation="90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5" fillId="0" borderId="32" xfId="0" applyNumberFormat="1" applyFont="1" applyFill="1" applyBorder="1" applyAlignment="1">
      <alignment horizontal="center" vertical="center" wrapText="1"/>
    </xf>
    <xf numFmtId="165" fontId="5" fillId="0" borderId="33" xfId="0" applyNumberFormat="1" applyFont="1" applyFill="1" applyBorder="1" applyAlignment="1">
      <alignment horizontal="center" vertical="center" wrapText="1"/>
    </xf>
    <xf numFmtId="165" fontId="5" fillId="0" borderId="34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6" fontId="5" fillId="0" borderId="35" xfId="0" applyNumberFormat="1" applyFont="1" applyFill="1" applyBorder="1" applyAlignment="1">
      <alignment horizontal="center" vertical="center" wrapText="1"/>
    </xf>
    <xf numFmtId="166" fontId="5" fillId="0" borderId="22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5" fontId="5" fillId="16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77" fillId="0" borderId="21" xfId="0" applyNumberFormat="1" applyFont="1" applyBorder="1" applyAlignment="1">
      <alignment horizontal="right" vertical="center" wrapText="1"/>
    </xf>
    <xf numFmtId="165" fontId="77" fillId="0" borderId="0" xfId="0" applyNumberFormat="1" applyFont="1" applyBorder="1" applyAlignment="1">
      <alignment horizontal="right" vertical="center" wrapText="1"/>
    </xf>
    <xf numFmtId="165" fontId="77" fillId="33" borderId="21" xfId="0" applyNumberFormat="1" applyFont="1" applyFill="1" applyBorder="1" applyAlignment="1">
      <alignment horizontal="right" vertical="center" wrapText="1"/>
    </xf>
    <xf numFmtId="165" fontId="77" fillId="33" borderId="0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2" fillId="33" borderId="22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2"/>
  <sheetViews>
    <sheetView zoomScalePageLayoutView="0" workbookViewId="0" topLeftCell="A30">
      <selection activeCell="A3" sqref="A3:L3"/>
    </sheetView>
  </sheetViews>
  <sheetFormatPr defaultColWidth="9.140625" defaultRowHeight="15"/>
  <cols>
    <col min="1" max="1" width="8.140625" style="28" customWidth="1"/>
    <col min="2" max="2" width="42.421875" style="19" customWidth="1"/>
    <col min="3" max="3" width="45.140625" style="3" customWidth="1"/>
    <col min="4" max="4" width="14.28125" style="3" customWidth="1"/>
    <col min="5" max="5" width="32.7109375" style="3" customWidth="1"/>
    <col min="6" max="6" width="17.7109375" style="15" customWidth="1"/>
    <col min="7" max="7" width="14.421875" style="15" customWidth="1"/>
    <col min="8" max="8" width="11.28125" style="14" customWidth="1"/>
    <col min="9" max="9" width="11.28125" style="15" customWidth="1"/>
    <col min="10" max="10" width="25.7109375" style="16" customWidth="1"/>
    <col min="11" max="11" width="12.28125" style="17" customWidth="1"/>
    <col min="12" max="12" width="23.421875" style="1" customWidth="1"/>
    <col min="13" max="13" width="47.421875" style="1" customWidth="1"/>
    <col min="14" max="15" width="9.140625" style="56" customWidth="1"/>
    <col min="16" max="19" width="46.421875" style="56" customWidth="1"/>
    <col min="20" max="40" width="9.140625" style="2" customWidth="1"/>
    <col min="41" max="16384" width="9.140625" style="3" customWidth="1"/>
  </cols>
  <sheetData>
    <row r="1" spans="1:41" s="21" customFormat="1" ht="53.25" customHeight="1">
      <c r="A1" s="171" t="s">
        <v>1312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20"/>
      <c r="N1" s="55"/>
      <c r="O1" s="55"/>
      <c r="P1" s="55"/>
      <c r="Q1" s="55"/>
      <c r="R1" s="55"/>
      <c r="S1" s="55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21" customFormat="1" ht="19.5" customHeight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20"/>
      <c r="N2" s="55"/>
      <c r="O2" s="55"/>
      <c r="P2" s="55"/>
      <c r="Q2" s="55"/>
      <c r="R2" s="55"/>
      <c r="S2" s="55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21" customFormat="1" ht="20.25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20"/>
      <c r="N3" s="66" t="s">
        <v>39</v>
      </c>
      <c r="O3" s="55"/>
      <c r="P3" s="55"/>
      <c r="Q3" s="55"/>
      <c r="R3" s="55"/>
      <c r="S3" s="55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14" ht="12.75" customHeight="1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78"/>
      <c r="N4" s="67" t="s">
        <v>40</v>
      </c>
    </row>
    <row r="5" spans="1:14" ht="16.5" customHeight="1">
      <c r="A5" s="177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78"/>
      <c r="N5" s="67" t="s">
        <v>114</v>
      </c>
    </row>
    <row r="6" spans="1:13" ht="43.5" customHeight="1">
      <c r="A6" s="180" t="s">
        <v>338</v>
      </c>
      <c r="B6" s="181"/>
      <c r="C6" s="181"/>
      <c r="D6" s="181"/>
      <c r="E6" s="181"/>
      <c r="F6" s="181"/>
      <c r="G6" s="181"/>
      <c r="H6" s="181"/>
      <c r="I6" s="181"/>
      <c r="J6" s="181"/>
      <c r="K6" s="179"/>
      <c r="L6" s="179"/>
      <c r="M6" s="78"/>
    </row>
    <row r="7" spans="1:13" ht="43.5" customHeight="1">
      <c r="A7" s="191" t="s">
        <v>2</v>
      </c>
      <c r="B7" s="192"/>
      <c r="C7" s="192"/>
      <c r="D7" s="192"/>
      <c r="E7" s="192"/>
      <c r="F7" s="192"/>
      <c r="G7" s="192"/>
      <c r="H7" s="192"/>
      <c r="I7" s="192"/>
      <c r="J7" s="192"/>
      <c r="K7" s="102"/>
      <c r="L7" s="102"/>
      <c r="M7" s="78"/>
    </row>
    <row r="8" spans="1:13" ht="12.75" customHeight="1">
      <c r="A8" s="165" t="s">
        <v>0</v>
      </c>
      <c r="B8" s="168" t="s">
        <v>317</v>
      </c>
      <c r="C8" s="162" t="s">
        <v>316</v>
      </c>
      <c r="D8" s="193" t="s">
        <v>318</v>
      </c>
      <c r="E8" s="193" t="s">
        <v>339</v>
      </c>
      <c r="F8" s="199" t="s">
        <v>321</v>
      </c>
      <c r="G8" s="202" t="s">
        <v>322</v>
      </c>
      <c r="H8" s="202" t="s">
        <v>320</v>
      </c>
      <c r="I8" s="205" t="s">
        <v>323</v>
      </c>
      <c r="J8" s="182" t="s">
        <v>324</v>
      </c>
      <c r="K8" s="185" t="s">
        <v>325</v>
      </c>
      <c r="L8" s="188" t="s">
        <v>326</v>
      </c>
      <c r="M8" s="196" t="s">
        <v>115</v>
      </c>
    </row>
    <row r="9" spans="1:13" ht="12.75" customHeight="1">
      <c r="A9" s="166"/>
      <c r="B9" s="169"/>
      <c r="C9" s="163"/>
      <c r="D9" s="194"/>
      <c r="E9" s="194"/>
      <c r="F9" s="200"/>
      <c r="G9" s="203"/>
      <c r="H9" s="203"/>
      <c r="I9" s="206"/>
      <c r="J9" s="183"/>
      <c r="K9" s="186"/>
      <c r="L9" s="189"/>
      <c r="M9" s="197"/>
    </row>
    <row r="10" spans="1:13" ht="15" customHeight="1">
      <c r="A10" s="166"/>
      <c r="B10" s="169"/>
      <c r="C10" s="163"/>
      <c r="D10" s="194"/>
      <c r="E10" s="194"/>
      <c r="F10" s="200"/>
      <c r="G10" s="203"/>
      <c r="H10" s="203"/>
      <c r="I10" s="206"/>
      <c r="J10" s="183"/>
      <c r="K10" s="186"/>
      <c r="L10" s="189"/>
      <c r="M10" s="197"/>
    </row>
    <row r="11" spans="1:13" ht="107.25" customHeight="1">
      <c r="A11" s="167"/>
      <c r="B11" s="170"/>
      <c r="C11" s="164"/>
      <c r="D11" s="195"/>
      <c r="E11" s="195"/>
      <c r="F11" s="201"/>
      <c r="G11" s="204"/>
      <c r="H11" s="204"/>
      <c r="I11" s="207"/>
      <c r="J11" s="184"/>
      <c r="K11" s="187"/>
      <c r="L11" s="190"/>
      <c r="M11" s="198"/>
    </row>
    <row r="12" spans="1:13" ht="36.75" customHeight="1">
      <c r="A12" s="101"/>
      <c r="B12" s="64"/>
      <c r="C12" s="64"/>
      <c r="D12" s="65"/>
      <c r="E12" s="65"/>
      <c r="F12" s="42"/>
      <c r="G12" s="42"/>
      <c r="H12" s="41"/>
      <c r="I12" s="42"/>
      <c r="J12" s="103"/>
      <c r="K12" s="104"/>
      <c r="L12" s="105"/>
      <c r="M12" s="63"/>
    </row>
    <row r="13" spans="1:40" s="4" customFormat="1" ht="38.25" customHeight="1">
      <c r="A13" s="160" t="s">
        <v>1</v>
      </c>
      <c r="B13" s="161"/>
      <c r="C13" s="25"/>
      <c r="D13" s="25"/>
      <c r="E13" s="68"/>
      <c r="F13" s="112">
        <f>F14+F23+F26+F40</f>
        <v>334571</v>
      </c>
      <c r="G13" s="112">
        <f>G14+G23+G26+G40</f>
        <v>339049</v>
      </c>
      <c r="H13" s="112">
        <f>H14+H23+H26+H40</f>
        <v>142853</v>
      </c>
      <c r="I13" s="112">
        <f>I14+I23+I26+I40</f>
        <v>816473</v>
      </c>
      <c r="J13" s="5"/>
      <c r="K13" s="6"/>
      <c r="L13" s="100"/>
      <c r="M13" s="29"/>
      <c r="N13" s="56"/>
      <c r="O13" s="56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4" customFormat="1" ht="31.5" customHeight="1">
      <c r="A14" s="70"/>
      <c r="B14" s="71" t="s">
        <v>3</v>
      </c>
      <c r="C14" s="72"/>
      <c r="D14" s="72"/>
      <c r="E14" s="73"/>
      <c r="F14" s="113">
        <f>SUM(F15:F22)</f>
        <v>5400</v>
      </c>
      <c r="G14" s="113">
        <f>SUM(G15:G22)</f>
        <v>5400</v>
      </c>
      <c r="H14" s="113">
        <f>SUM(H15:H22)</f>
        <v>5400</v>
      </c>
      <c r="I14" s="113">
        <f>SUM(I15:I22)</f>
        <v>16200</v>
      </c>
      <c r="J14" s="74"/>
      <c r="K14" s="75"/>
      <c r="L14" s="76"/>
      <c r="M14" s="76"/>
      <c r="N14" s="56"/>
      <c r="O14" s="56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81" ht="50.25" customHeight="1">
      <c r="A15" s="51" t="s">
        <v>45</v>
      </c>
      <c r="B15" s="99" t="s">
        <v>553</v>
      </c>
      <c r="C15" s="50" t="s">
        <v>121</v>
      </c>
      <c r="D15" s="50" t="s">
        <v>40</v>
      </c>
      <c r="E15" s="69" t="s">
        <v>1236</v>
      </c>
      <c r="F15" s="114">
        <v>0</v>
      </c>
      <c r="G15" s="114">
        <v>0</v>
      </c>
      <c r="H15" s="115">
        <v>0</v>
      </c>
      <c r="I15" s="115">
        <f>H15+G15+F15</f>
        <v>0</v>
      </c>
      <c r="J15" s="32" t="s">
        <v>1170</v>
      </c>
      <c r="K15" s="49">
        <v>2019</v>
      </c>
      <c r="L15" s="48" t="s">
        <v>554</v>
      </c>
      <c r="M15" s="48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50.25" customHeight="1">
      <c r="A16" s="51" t="s">
        <v>46</v>
      </c>
      <c r="B16" s="99" t="s">
        <v>711</v>
      </c>
      <c r="C16" s="50" t="s">
        <v>122</v>
      </c>
      <c r="D16" s="50" t="s">
        <v>40</v>
      </c>
      <c r="E16" s="69" t="s">
        <v>712</v>
      </c>
      <c r="F16" s="114">
        <v>2400</v>
      </c>
      <c r="G16" s="114">
        <v>2400</v>
      </c>
      <c r="H16" s="114">
        <v>2400</v>
      </c>
      <c r="I16" s="115">
        <f aca="true" t="shared" si="0" ref="I16:I21">H16+G16+F16</f>
        <v>7200</v>
      </c>
      <c r="J16" s="32" t="s">
        <v>1175</v>
      </c>
      <c r="K16" s="49" t="s">
        <v>352</v>
      </c>
      <c r="L16" s="48" t="s">
        <v>716</v>
      </c>
      <c r="M16" s="110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50.25" customHeight="1">
      <c r="A17" s="51" t="s">
        <v>47</v>
      </c>
      <c r="B17" s="99" t="s">
        <v>1233</v>
      </c>
      <c r="C17" s="50" t="s">
        <v>122</v>
      </c>
      <c r="D17" s="50" t="s">
        <v>40</v>
      </c>
      <c r="E17" s="69" t="s">
        <v>713</v>
      </c>
      <c r="F17" s="114">
        <v>0</v>
      </c>
      <c r="G17" s="114">
        <v>0</v>
      </c>
      <c r="H17" s="115">
        <v>0</v>
      </c>
      <c r="I17" s="115">
        <f t="shared" si="0"/>
        <v>0</v>
      </c>
      <c r="J17" s="32" t="s">
        <v>1175</v>
      </c>
      <c r="K17" s="49" t="s">
        <v>352</v>
      </c>
      <c r="L17" s="48" t="s">
        <v>716</v>
      </c>
      <c r="M17" s="110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40" s="8" customFormat="1" ht="69.75" customHeight="1">
      <c r="A18" s="51" t="s">
        <v>788</v>
      </c>
      <c r="B18" s="125" t="s">
        <v>714</v>
      </c>
      <c r="C18" s="50" t="s">
        <v>122</v>
      </c>
      <c r="D18" s="50" t="s">
        <v>40</v>
      </c>
      <c r="E18" s="27" t="s">
        <v>715</v>
      </c>
      <c r="F18" s="116">
        <v>0</v>
      </c>
      <c r="G18" s="116">
        <v>0</v>
      </c>
      <c r="H18" s="117">
        <v>0</v>
      </c>
      <c r="I18" s="115">
        <f t="shared" si="0"/>
        <v>0</v>
      </c>
      <c r="J18" s="32" t="s">
        <v>1175</v>
      </c>
      <c r="K18" s="49" t="s">
        <v>352</v>
      </c>
      <c r="L18" s="48" t="s">
        <v>716</v>
      </c>
      <c r="M18" s="110"/>
      <c r="N18" s="57"/>
      <c r="O18" s="5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8" customFormat="1" ht="69.75" customHeight="1">
      <c r="A19" s="51" t="s">
        <v>789</v>
      </c>
      <c r="B19" s="125" t="s">
        <v>717</v>
      </c>
      <c r="C19" s="35" t="s">
        <v>123</v>
      </c>
      <c r="D19" s="50" t="s">
        <v>40</v>
      </c>
      <c r="E19" s="27" t="s">
        <v>718</v>
      </c>
      <c r="F19" s="116">
        <v>3000</v>
      </c>
      <c r="G19" s="116">
        <v>3000</v>
      </c>
      <c r="H19" s="116">
        <v>3000</v>
      </c>
      <c r="I19" s="115">
        <f t="shared" si="0"/>
        <v>9000</v>
      </c>
      <c r="J19" s="32" t="s">
        <v>1175</v>
      </c>
      <c r="K19" s="49" t="s">
        <v>352</v>
      </c>
      <c r="L19" s="48" t="s">
        <v>716</v>
      </c>
      <c r="M19" s="110"/>
      <c r="N19" s="57"/>
      <c r="O19" s="5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8" customFormat="1" ht="69.75" customHeight="1">
      <c r="A20" s="51" t="s">
        <v>790</v>
      </c>
      <c r="B20" s="125" t="s">
        <v>719</v>
      </c>
      <c r="C20" s="35" t="s">
        <v>124</v>
      </c>
      <c r="D20" s="35" t="s">
        <v>40</v>
      </c>
      <c r="E20" s="27" t="s">
        <v>720</v>
      </c>
      <c r="F20" s="116">
        <v>0</v>
      </c>
      <c r="G20" s="116">
        <v>0</v>
      </c>
      <c r="H20" s="116">
        <v>0</v>
      </c>
      <c r="I20" s="115">
        <f t="shared" si="0"/>
        <v>0</v>
      </c>
      <c r="J20" s="32" t="s">
        <v>1175</v>
      </c>
      <c r="K20" s="49" t="s">
        <v>352</v>
      </c>
      <c r="L20" s="48" t="s">
        <v>716</v>
      </c>
      <c r="M20" s="110"/>
      <c r="N20" s="57"/>
      <c r="O20" s="5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8" customFormat="1" ht="69.75" customHeight="1">
      <c r="A21" s="51" t="s">
        <v>791</v>
      </c>
      <c r="B21" s="125" t="s">
        <v>721</v>
      </c>
      <c r="C21" s="35" t="s">
        <v>125</v>
      </c>
      <c r="D21" s="35" t="s">
        <v>40</v>
      </c>
      <c r="E21" s="27" t="s">
        <v>722</v>
      </c>
      <c r="F21" s="116">
        <v>0</v>
      </c>
      <c r="G21" s="116">
        <v>0</v>
      </c>
      <c r="H21" s="116">
        <v>0</v>
      </c>
      <c r="I21" s="115">
        <f t="shared" si="0"/>
        <v>0</v>
      </c>
      <c r="J21" s="32" t="s">
        <v>1175</v>
      </c>
      <c r="K21" s="49" t="s">
        <v>352</v>
      </c>
      <c r="L21" s="48" t="s">
        <v>716</v>
      </c>
      <c r="M21" s="110"/>
      <c r="N21" s="57"/>
      <c r="O21" s="5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8" customFormat="1" ht="69.75" customHeight="1">
      <c r="A22" s="51"/>
      <c r="B22" s="125"/>
      <c r="C22" s="35"/>
      <c r="D22" s="35"/>
      <c r="E22" s="27"/>
      <c r="F22" s="116"/>
      <c r="G22" s="116"/>
      <c r="H22" s="117"/>
      <c r="I22" s="115"/>
      <c r="J22" s="81"/>
      <c r="K22" s="49"/>
      <c r="L22" s="48"/>
      <c r="M22" s="48"/>
      <c r="N22" s="57"/>
      <c r="O22" s="5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4" customFormat="1" ht="31.5" customHeight="1">
      <c r="A23" s="70"/>
      <c r="B23" s="71" t="s">
        <v>4</v>
      </c>
      <c r="C23" s="72"/>
      <c r="D23" s="72"/>
      <c r="E23" s="73"/>
      <c r="F23" s="113">
        <f>SUM(F24:F25)</f>
        <v>0</v>
      </c>
      <c r="G23" s="113">
        <f>SUM(G24:G25)</f>
        <v>40000</v>
      </c>
      <c r="H23" s="113">
        <f>SUM(H24:H25)</f>
        <v>0</v>
      </c>
      <c r="I23" s="113">
        <f>SUM(I24:I25)</f>
        <v>40000</v>
      </c>
      <c r="J23" s="74"/>
      <c r="K23" s="75"/>
      <c r="L23" s="76"/>
      <c r="M23" s="76"/>
      <c r="N23" s="56"/>
      <c r="O23" s="56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81" ht="69.75" customHeight="1">
      <c r="A24" s="36" t="s">
        <v>48</v>
      </c>
      <c r="B24" s="99" t="s">
        <v>560</v>
      </c>
      <c r="C24" s="31" t="s">
        <v>127</v>
      </c>
      <c r="D24" s="31" t="s">
        <v>40</v>
      </c>
      <c r="E24" s="26" t="s">
        <v>1234</v>
      </c>
      <c r="F24" s="114"/>
      <c r="G24" s="114">
        <v>40000</v>
      </c>
      <c r="H24" s="115"/>
      <c r="I24" s="115">
        <f>H24+G24+F24</f>
        <v>40000</v>
      </c>
      <c r="J24" s="32" t="s">
        <v>1170</v>
      </c>
      <c r="K24" s="38">
        <v>2019</v>
      </c>
      <c r="L24" s="35" t="s">
        <v>559</v>
      </c>
      <c r="M24" s="48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40" s="8" customFormat="1" ht="69.75" customHeight="1">
      <c r="A25" s="36"/>
      <c r="B25" s="125"/>
      <c r="C25" s="35"/>
      <c r="D25" s="35"/>
      <c r="E25" s="27"/>
      <c r="F25" s="116"/>
      <c r="G25" s="116"/>
      <c r="H25" s="117"/>
      <c r="I25" s="115">
        <f>H25+G25+F25</f>
        <v>0</v>
      </c>
      <c r="J25" s="39"/>
      <c r="K25" s="38"/>
      <c r="L25" s="35"/>
      <c r="M25" s="48"/>
      <c r="N25" s="57"/>
      <c r="O25" s="5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s="4" customFormat="1" ht="31.5" customHeight="1">
      <c r="A26" s="70"/>
      <c r="B26" s="71" t="s">
        <v>5</v>
      </c>
      <c r="C26" s="72"/>
      <c r="D26" s="72"/>
      <c r="E26" s="73"/>
      <c r="F26" s="113">
        <f>SUM(F27:F39)</f>
        <v>117273</v>
      </c>
      <c r="G26" s="113">
        <f>SUM(G27:G39)</f>
        <v>86373</v>
      </c>
      <c r="H26" s="113">
        <f>SUM(H27:H39)</f>
        <v>80173</v>
      </c>
      <c r="I26" s="113">
        <f>SUM(I27:I39)</f>
        <v>283819</v>
      </c>
      <c r="J26" s="74"/>
      <c r="K26" s="75"/>
      <c r="L26" s="76"/>
      <c r="M26" s="76"/>
      <c r="N26" s="56"/>
      <c r="O26" s="56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81" ht="50.25" customHeight="1">
      <c r="A27" s="36" t="s">
        <v>49</v>
      </c>
      <c r="B27" s="99" t="s">
        <v>329</v>
      </c>
      <c r="C27" s="31" t="s">
        <v>131</v>
      </c>
      <c r="D27" s="31" t="s">
        <v>40</v>
      </c>
      <c r="E27" s="26" t="s">
        <v>1237</v>
      </c>
      <c r="F27" s="114">
        <v>0</v>
      </c>
      <c r="G27" s="114">
        <v>0</v>
      </c>
      <c r="H27" s="115">
        <v>0</v>
      </c>
      <c r="I27" s="115">
        <f>H27+G27+F27</f>
        <v>0</v>
      </c>
      <c r="J27" s="37" t="s">
        <v>1176</v>
      </c>
      <c r="K27" s="38" t="s">
        <v>330</v>
      </c>
      <c r="L27" s="35" t="s">
        <v>331</v>
      </c>
      <c r="M27" s="48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40" s="8" customFormat="1" ht="69.75" customHeight="1">
      <c r="A28" s="36" t="s">
        <v>50</v>
      </c>
      <c r="B28" s="125" t="s">
        <v>332</v>
      </c>
      <c r="C28" s="35" t="s">
        <v>129</v>
      </c>
      <c r="D28" s="35" t="s">
        <v>40</v>
      </c>
      <c r="E28" s="27" t="s">
        <v>784</v>
      </c>
      <c r="F28" s="116">
        <v>0</v>
      </c>
      <c r="G28" s="116">
        <v>0</v>
      </c>
      <c r="H28" s="117">
        <v>0</v>
      </c>
      <c r="I28" s="115">
        <f>H28+G28+F28</f>
        <v>0</v>
      </c>
      <c r="J28" s="37" t="s">
        <v>1177</v>
      </c>
      <c r="K28" s="38" t="s">
        <v>330</v>
      </c>
      <c r="L28" s="35" t="s">
        <v>334</v>
      </c>
      <c r="M28" s="48"/>
      <c r="N28" s="57"/>
      <c r="O28" s="57"/>
      <c r="P28" s="57"/>
      <c r="Q28" s="57"/>
      <c r="R28" s="57"/>
      <c r="S28" s="5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19" s="9" customFormat="1" ht="51" customHeight="1">
      <c r="A29" s="36" t="s">
        <v>51</v>
      </c>
      <c r="B29" s="99" t="s">
        <v>333</v>
      </c>
      <c r="C29" s="31" t="s">
        <v>133</v>
      </c>
      <c r="D29" s="31" t="s">
        <v>40</v>
      </c>
      <c r="E29" s="26" t="s">
        <v>1235</v>
      </c>
      <c r="F29" s="115">
        <v>45000</v>
      </c>
      <c r="G29" s="115">
        <v>3000</v>
      </c>
      <c r="H29" s="115">
        <v>3000</v>
      </c>
      <c r="I29" s="115">
        <f>H29+G29+F29</f>
        <v>51000</v>
      </c>
      <c r="J29" s="32" t="s">
        <v>1172</v>
      </c>
      <c r="K29" s="32" t="s">
        <v>330</v>
      </c>
      <c r="L29" s="33" t="s">
        <v>334</v>
      </c>
      <c r="M29" s="34"/>
      <c r="N29" s="58"/>
      <c r="O29" s="58"/>
      <c r="P29" s="58"/>
      <c r="Q29" s="58"/>
      <c r="R29" s="58"/>
      <c r="S29" s="58"/>
    </row>
    <row r="30" spans="1:19" s="9" customFormat="1" ht="51" customHeight="1">
      <c r="A30" s="36" t="s">
        <v>792</v>
      </c>
      <c r="B30" s="99" t="s">
        <v>533</v>
      </c>
      <c r="C30" s="31" t="s">
        <v>133</v>
      </c>
      <c r="D30" s="31" t="s">
        <v>40</v>
      </c>
      <c r="E30" s="26" t="s">
        <v>534</v>
      </c>
      <c r="F30" s="114">
        <v>0</v>
      </c>
      <c r="G30" s="114">
        <v>10000</v>
      </c>
      <c r="H30" s="114">
        <v>4000</v>
      </c>
      <c r="I30" s="115">
        <f>H30+G30+F30</f>
        <v>14000</v>
      </c>
      <c r="J30" s="32" t="s">
        <v>1172</v>
      </c>
      <c r="K30" s="38" t="s">
        <v>352</v>
      </c>
      <c r="L30" s="35" t="s">
        <v>535</v>
      </c>
      <c r="M30" s="34"/>
      <c r="N30" s="58"/>
      <c r="O30" s="58"/>
      <c r="P30" s="58"/>
      <c r="Q30" s="58"/>
      <c r="R30" s="58"/>
      <c r="S30" s="58"/>
    </row>
    <row r="31" spans="1:19" s="9" customFormat="1" ht="51" customHeight="1">
      <c r="A31" s="36" t="s">
        <v>793</v>
      </c>
      <c r="B31" s="125" t="s">
        <v>557</v>
      </c>
      <c r="C31" s="31" t="s">
        <v>132</v>
      </c>
      <c r="D31" s="31" t="s">
        <v>40</v>
      </c>
      <c r="E31" s="26" t="s">
        <v>558</v>
      </c>
      <c r="F31" s="114">
        <v>100</v>
      </c>
      <c r="G31" s="114">
        <v>200</v>
      </c>
      <c r="H31" s="114">
        <v>0</v>
      </c>
      <c r="I31" s="115">
        <f aca="true" t="shared" si="1" ref="I31:I38">H31+G31+F31</f>
        <v>300</v>
      </c>
      <c r="J31" s="32" t="s">
        <v>1175</v>
      </c>
      <c r="K31" s="32" t="s">
        <v>352</v>
      </c>
      <c r="L31" s="35" t="s">
        <v>559</v>
      </c>
      <c r="M31" s="34"/>
      <c r="N31" s="58"/>
      <c r="O31" s="58"/>
      <c r="P31" s="58"/>
      <c r="Q31" s="58"/>
      <c r="R31" s="58"/>
      <c r="S31" s="58"/>
    </row>
    <row r="32" spans="1:19" s="9" customFormat="1" ht="51" customHeight="1">
      <c r="A32" s="36" t="s">
        <v>794</v>
      </c>
      <c r="B32" s="125" t="s">
        <v>561</v>
      </c>
      <c r="C32" s="31" t="s">
        <v>129</v>
      </c>
      <c r="D32" s="31" t="s">
        <v>40</v>
      </c>
      <c r="E32" s="26" t="s">
        <v>785</v>
      </c>
      <c r="F32" s="114">
        <v>0</v>
      </c>
      <c r="G32" s="114">
        <v>0</v>
      </c>
      <c r="H32" s="114">
        <v>0</v>
      </c>
      <c r="I32" s="115">
        <f t="shared" si="1"/>
        <v>0</v>
      </c>
      <c r="J32" s="32" t="s">
        <v>1172</v>
      </c>
      <c r="K32" s="32" t="s">
        <v>563</v>
      </c>
      <c r="L32" s="33" t="s">
        <v>334</v>
      </c>
      <c r="M32" s="34"/>
      <c r="N32" s="58"/>
      <c r="O32" s="58"/>
      <c r="P32" s="58"/>
      <c r="Q32" s="58"/>
      <c r="R32" s="58"/>
      <c r="S32" s="58"/>
    </row>
    <row r="33" spans="1:19" s="9" customFormat="1" ht="51" customHeight="1">
      <c r="A33" s="36" t="s">
        <v>795</v>
      </c>
      <c r="B33" s="99" t="s">
        <v>562</v>
      </c>
      <c r="C33" s="31" t="s">
        <v>132</v>
      </c>
      <c r="D33" s="31" t="s">
        <v>40</v>
      </c>
      <c r="E33" s="26" t="s">
        <v>786</v>
      </c>
      <c r="F33" s="114">
        <v>0</v>
      </c>
      <c r="G33" s="114">
        <v>0</v>
      </c>
      <c r="H33" s="114">
        <v>0</v>
      </c>
      <c r="I33" s="115">
        <f t="shared" si="1"/>
        <v>0</v>
      </c>
      <c r="J33" s="32" t="s">
        <v>1172</v>
      </c>
      <c r="K33" s="32" t="s">
        <v>564</v>
      </c>
      <c r="L33" s="33" t="s">
        <v>334</v>
      </c>
      <c r="M33" s="34"/>
      <c r="N33" s="58"/>
      <c r="O33" s="58"/>
      <c r="P33" s="58"/>
      <c r="Q33" s="58"/>
      <c r="R33" s="58"/>
      <c r="S33" s="58"/>
    </row>
    <row r="34" spans="1:19" s="9" customFormat="1" ht="51" customHeight="1">
      <c r="A34" s="36" t="s">
        <v>796</v>
      </c>
      <c r="B34" s="99" t="s">
        <v>723</v>
      </c>
      <c r="C34" s="31" t="s">
        <v>130</v>
      </c>
      <c r="D34" s="31" t="s">
        <v>40</v>
      </c>
      <c r="E34" s="26" t="s">
        <v>724</v>
      </c>
      <c r="F34" s="114">
        <v>15000</v>
      </c>
      <c r="G34" s="114">
        <v>15000</v>
      </c>
      <c r="H34" s="114">
        <v>15000</v>
      </c>
      <c r="I34" s="115">
        <f t="shared" si="1"/>
        <v>45000</v>
      </c>
      <c r="J34" s="92" t="s">
        <v>1229</v>
      </c>
      <c r="K34" s="32" t="s">
        <v>352</v>
      </c>
      <c r="L34" s="33" t="s">
        <v>334</v>
      </c>
      <c r="M34" s="48"/>
      <c r="N34" s="58"/>
      <c r="O34" s="58"/>
      <c r="P34" s="58"/>
      <c r="Q34" s="58"/>
      <c r="R34" s="58"/>
      <c r="S34" s="58"/>
    </row>
    <row r="35" spans="1:19" s="9" customFormat="1" ht="51" customHeight="1">
      <c r="A35" s="36" t="s">
        <v>797</v>
      </c>
      <c r="B35" s="99" t="s">
        <v>725</v>
      </c>
      <c r="C35" s="31" t="s">
        <v>135</v>
      </c>
      <c r="D35" s="31" t="s">
        <v>40</v>
      </c>
      <c r="E35" s="26" t="s">
        <v>1238</v>
      </c>
      <c r="F35" s="114">
        <v>31500</v>
      </c>
      <c r="G35" s="114">
        <v>31500</v>
      </c>
      <c r="H35" s="114">
        <v>31500</v>
      </c>
      <c r="I35" s="115">
        <f t="shared" si="1"/>
        <v>94500</v>
      </c>
      <c r="J35" s="32" t="s">
        <v>727</v>
      </c>
      <c r="K35" s="32" t="s">
        <v>352</v>
      </c>
      <c r="L35" s="33" t="s">
        <v>334</v>
      </c>
      <c r="M35" s="48"/>
      <c r="N35" s="58"/>
      <c r="O35" s="58"/>
      <c r="P35" s="58"/>
      <c r="Q35" s="58"/>
      <c r="R35" s="58"/>
      <c r="S35" s="58"/>
    </row>
    <row r="36" spans="1:19" s="9" customFormat="1" ht="51" customHeight="1">
      <c r="A36" s="36" t="s">
        <v>798</v>
      </c>
      <c r="B36" s="99" t="s">
        <v>728</v>
      </c>
      <c r="C36" s="31" t="s">
        <v>136</v>
      </c>
      <c r="D36" s="31" t="s">
        <v>40</v>
      </c>
      <c r="E36" s="26" t="s">
        <v>726</v>
      </c>
      <c r="F36" s="114">
        <v>0</v>
      </c>
      <c r="G36" s="114">
        <v>0</v>
      </c>
      <c r="H36" s="114">
        <v>0</v>
      </c>
      <c r="I36" s="115">
        <f t="shared" si="1"/>
        <v>0</v>
      </c>
      <c r="J36" s="92"/>
      <c r="K36" s="32" t="s">
        <v>352</v>
      </c>
      <c r="L36" s="33" t="s">
        <v>334</v>
      </c>
      <c r="M36" s="48"/>
      <c r="N36" s="58"/>
      <c r="O36" s="58"/>
      <c r="P36" s="58"/>
      <c r="Q36" s="58"/>
      <c r="R36" s="58"/>
      <c r="S36" s="58"/>
    </row>
    <row r="37" spans="1:19" s="9" customFormat="1" ht="51" customHeight="1">
      <c r="A37" s="36" t="s">
        <v>799</v>
      </c>
      <c r="B37" s="99" t="s">
        <v>729</v>
      </c>
      <c r="C37" s="31" t="s">
        <v>137</v>
      </c>
      <c r="D37" s="31" t="s">
        <v>40</v>
      </c>
      <c r="E37" s="26" t="s">
        <v>730</v>
      </c>
      <c r="F37" s="114">
        <v>25673</v>
      </c>
      <c r="G37" s="114">
        <v>25673</v>
      </c>
      <c r="H37" s="114">
        <v>25673</v>
      </c>
      <c r="I37" s="115">
        <f t="shared" si="1"/>
        <v>77019</v>
      </c>
      <c r="J37" s="92" t="s">
        <v>1228</v>
      </c>
      <c r="K37" s="32" t="s">
        <v>352</v>
      </c>
      <c r="L37" s="33" t="s">
        <v>334</v>
      </c>
      <c r="M37" s="48"/>
      <c r="N37" s="58"/>
      <c r="O37" s="58"/>
      <c r="P37" s="58"/>
      <c r="Q37" s="58"/>
      <c r="R37" s="58"/>
      <c r="S37" s="58"/>
    </row>
    <row r="38" spans="1:19" s="9" customFormat="1" ht="58.5" customHeight="1">
      <c r="A38" s="36" t="s">
        <v>1265</v>
      </c>
      <c r="B38" s="99" t="s">
        <v>1266</v>
      </c>
      <c r="C38" s="31" t="s">
        <v>131</v>
      </c>
      <c r="D38" s="31" t="s">
        <v>40</v>
      </c>
      <c r="E38" s="26" t="s">
        <v>1267</v>
      </c>
      <c r="F38" s="114">
        <v>0</v>
      </c>
      <c r="G38" s="114">
        <v>1000</v>
      </c>
      <c r="H38" s="114">
        <v>1000</v>
      </c>
      <c r="I38" s="114">
        <f t="shared" si="1"/>
        <v>2000</v>
      </c>
      <c r="J38" s="92"/>
      <c r="K38" s="32" t="s">
        <v>459</v>
      </c>
      <c r="L38" s="33" t="s">
        <v>334</v>
      </c>
      <c r="M38" s="48"/>
      <c r="N38" s="58"/>
      <c r="O38" s="58"/>
      <c r="P38" s="58"/>
      <c r="Q38" s="58"/>
      <c r="R38" s="58"/>
      <c r="S38" s="58"/>
    </row>
    <row r="39" spans="1:19" s="9" customFormat="1" ht="51" customHeight="1">
      <c r="A39" s="30"/>
      <c r="B39" s="99"/>
      <c r="C39" s="31"/>
      <c r="D39" s="31"/>
      <c r="E39" s="26"/>
      <c r="F39" s="114"/>
      <c r="G39" s="114"/>
      <c r="H39" s="114"/>
      <c r="I39" s="114"/>
      <c r="J39" s="32"/>
      <c r="K39" s="32"/>
      <c r="L39" s="33"/>
      <c r="M39" s="34"/>
      <c r="N39" s="58"/>
      <c r="O39" s="58"/>
      <c r="P39" s="58"/>
      <c r="Q39" s="58"/>
      <c r="R39" s="58"/>
      <c r="S39" s="58"/>
    </row>
    <row r="40" spans="1:40" s="4" customFormat="1" ht="31.5" customHeight="1">
      <c r="A40" s="70"/>
      <c r="B40" s="71" t="s">
        <v>6</v>
      </c>
      <c r="C40" s="72"/>
      <c r="D40" s="72"/>
      <c r="E40" s="73"/>
      <c r="F40" s="113">
        <f>SUM(F41:F46)</f>
        <v>211898</v>
      </c>
      <c r="G40" s="113">
        <f>SUM(G41:G46)</f>
        <v>207276</v>
      </c>
      <c r="H40" s="113">
        <f>SUM(H41:H46)</f>
        <v>57280</v>
      </c>
      <c r="I40" s="113">
        <f>SUM(I41:I46)</f>
        <v>476454</v>
      </c>
      <c r="J40" s="74"/>
      <c r="K40" s="75"/>
      <c r="L40" s="76"/>
      <c r="M40" s="76"/>
      <c r="N40" s="56"/>
      <c r="O40" s="56"/>
      <c r="P40" s="56"/>
      <c r="Q40" s="56"/>
      <c r="R40" s="56"/>
      <c r="S40" s="56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81" ht="50.25" customHeight="1">
      <c r="A41" s="36" t="s">
        <v>52</v>
      </c>
      <c r="B41" s="136" t="s">
        <v>335</v>
      </c>
      <c r="C41" s="31" t="s">
        <v>139</v>
      </c>
      <c r="D41" s="31" t="s">
        <v>39</v>
      </c>
      <c r="E41" s="26" t="s">
        <v>1239</v>
      </c>
      <c r="F41" s="114">
        <v>174516</v>
      </c>
      <c r="G41" s="114">
        <v>182496</v>
      </c>
      <c r="H41" s="115">
        <v>32500</v>
      </c>
      <c r="I41" s="115">
        <f>H41+G41+F41</f>
        <v>389512</v>
      </c>
      <c r="J41" s="37" t="s">
        <v>1171</v>
      </c>
      <c r="K41" s="38" t="s">
        <v>336</v>
      </c>
      <c r="L41" s="35" t="s">
        <v>337</v>
      </c>
      <c r="M41" s="48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40" s="8" customFormat="1" ht="69.75" customHeight="1">
      <c r="A42" s="36" t="s">
        <v>53</v>
      </c>
      <c r="B42" s="99" t="s">
        <v>555</v>
      </c>
      <c r="C42" s="35" t="s">
        <v>139</v>
      </c>
      <c r="D42" s="35" t="s">
        <v>39</v>
      </c>
      <c r="E42" s="37" t="s">
        <v>787</v>
      </c>
      <c r="F42" s="116">
        <v>13602</v>
      </c>
      <c r="G42" s="116"/>
      <c r="H42" s="117"/>
      <c r="I42" s="115">
        <f>H42+G42+F42</f>
        <v>13602</v>
      </c>
      <c r="J42" s="92" t="s">
        <v>1175</v>
      </c>
      <c r="K42" s="38">
        <v>2018</v>
      </c>
      <c r="L42" s="35" t="s">
        <v>556</v>
      </c>
      <c r="M42" s="48"/>
      <c r="N42" s="57"/>
      <c r="O42" s="57"/>
      <c r="P42" s="57"/>
      <c r="Q42" s="57"/>
      <c r="R42" s="57"/>
      <c r="S42" s="5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s="8" customFormat="1" ht="69.75" customHeight="1">
      <c r="A43" s="36" t="s">
        <v>54</v>
      </c>
      <c r="B43" s="99" t="s">
        <v>1260</v>
      </c>
      <c r="C43" s="35" t="s">
        <v>139</v>
      </c>
      <c r="D43" s="35" t="s">
        <v>40</v>
      </c>
      <c r="E43" s="109" t="s">
        <v>1262</v>
      </c>
      <c r="F43" s="116">
        <v>0</v>
      </c>
      <c r="G43" s="116">
        <v>1000</v>
      </c>
      <c r="H43" s="116">
        <v>1000</v>
      </c>
      <c r="I43" s="115">
        <f>H43+G43+F43</f>
        <v>2000</v>
      </c>
      <c r="J43" s="92" t="s">
        <v>1175</v>
      </c>
      <c r="K43" s="38" t="s">
        <v>459</v>
      </c>
      <c r="L43" s="35" t="s">
        <v>556</v>
      </c>
      <c r="M43" s="48"/>
      <c r="N43" s="57"/>
      <c r="O43" s="57"/>
      <c r="P43" s="57"/>
      <c r="Q43" s="57"/>
      <c r="R43" s="57"/>
      <c r="S43" s="5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s="8" customFormat="1" ht="69.75" customHeight="1">
      <c r="A44" s="36" t="s">
        <v>800</v>
      </c>
      <c r="B44" s="99" t="s">
        <v>731</v>
      </c>
      <c r="C44" s="35" t="s">
        <v>138</v>
      </c>
      <c r="D44" s="35" t="s">
        <v>40</v>
      </c>
      <c r="E44" s="109" t="s">
        <v>732</v>
      </c>
      <c r="F44" s="116">
        <v>21780</v>
      </c>
      <c r="G44" s="116">
        <v>21780</v>
      </c>
      <c r="H44" s="116">
        <v>21780</v>
      </c>
      <c r="I44" s="115">
        <f>H44+G44+F44</f>
        <v>65340</v>
      </c>
      <c r="J44" s="39" t="s">
        <v>1178</v>
      </c>
      <c r="K44" s="38" t="s">
        <v>352</v>
      </c>
      <c r="L44" s="33" t="s">
        <v>334</v>
      </c>
      <c r="M44" s="48"/>
      <c r="N44" s="57"/>
      <c r="O44" s="57"/>
      <c r="P44" s="57"/>
      <c r="Q44" s="57"/>
      <c r="R44" s="57"/>
      <c r="S44" s="5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s="8" customFormat="1" ht="69.75" customHeight="1">
      <c r="A45" s="36" t="s">
        <v>1261</v>
      </c>
      <c r="B45" s="99" t="s">
        <v>733</v>
      </c>
      <c r="C45" s="35" t="s">
        <v>140</v>
      </c>
      <c r="D45" s="35" t="s">
        <v>40</v>
      </c>
      <c r="E45" s="109" t="s">
        <v>734</v>
      </c>
      <c r="F45" s="116">
        <v>2000</v>
      </c>
      <c r="G45" s="116">
        <v>2000</v>
      </c>
      <c r="H45" s="116">
        <v>2000</v>
      </c>
      <c r="I45" s="115">
        <f>H45+G45+F45</f>
        <v>6000</v>
      </c>
      <c r="J45" s="92" t="s">
        <v>1227</v>
      </c>
      <c r="K45" s="38" t="s">
        <v>352</v>
      </c>
      <c r="L45" s="33" t="s">
        <v>334</v>
      </c>
      <c r="M45" s="48"/>
      <c r="N45" s="57"/>
      <c r="O45" s="57"/>
      <c r="P45" s="57"/>
      <c r="Q45" s="57"/>
      <c r="R45" s="57"/>
      <c r="S45" s="5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s="8" customFormat="1" ht="69.75" customHeight="1">
      <c r="A46" s="36"/>
      <c r="B46" s="12"/>
      <c r="C46" s="35"/>
      <c r="D46" s="35"/>
      <c r="E46" s="109"/>
      <c r="F46" s="116"/>
      <c r="G46" s="116"/>
      <c r="H46" s="117"/>
      <c r="I46" s="115"/>
      <c r="J46" s="39"/>
      <c r="K46" s="38"/>
      <c r="L46" s="35"/>
      <c r="M46" s="35"/>
      <c r="N46" s="57"/>
      <c r="O46" s="57"/>
      <c r="P46" s="57"/>
      <c r="Q46" s="57"/>
      <c r="R46" s="57"/>
      <c r="S46" s="5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9" ht="12.75" hidden="1">
      <c r="B49" s="139">
        <f>COUNTA(B41:B46,B27:B39,B24:B25,B15:B22)</f>
        <v>25</v>
      </c>
    </row>
    <row r="53" spans="16:19" ht="12.75" hidden="1">
      <c r="P53" s="56" t="s">
        <v>116</v>
      </c>
      <c r="Q53" s="56" t="s">
        <v>117</v>
      </c>
      <c r="R53" s="56" t="s">
        <v>118</v>
      </c>
      <c r="S53" s="56" t="s">
        <v>119</v>
      </c>
    </row>
    <row r="54" spans="16:19" ht="45" hidden="1">
      <c r="P54" s="59" t="s">
        <v>120</v>
      </c>
      <c r="Q54" s="59" t="s">
        <v>126</v>
      </c>
      <c r="R54" s="59" t="s">
        <v>129</v>
      </c>
      <c r="S54" s="59" t="s">
        <v>138</v>
      </c>
    </row>
    <row r="55" spans="16:19" ht="60" hidden="1">
      <c r="P55" s="59" t="s">
        <v>121</v>
      </c>
      <c r="Q55" s="59" t="s">
        <v>127</v>
      </c>
      <c r="R55" s="59" t="s">
        <v>130</v>
      </c>
      <c r="S55" s="59" t="s">
        <v>139</v>
      </c>
    </row>
    <row r="56" spans="16:19" ht="45" hidden="1">
      <c r="P56" s="59" t="s">
        <v>122</v>
      </c>
      <c r="Q56" s="59" t="s">
        <v>128</v>
      </c>
      <c r="R56" s="59" t="s">
        <v>131</v>
      </c>
      <c r="S56" s="59" t="s">
        <v>140</v>
      </c>
    </row>
    <row r="57" spans="16:19" ht="45" hidden="1">
      <c r="P57" s="59" t="s">
        <v>123</v>
      </c>
      <c r="Q57" s="58"/>
      <c r="R57" s="60" t="s">
        <v>132</v>
      </c>
      <c r="S57" s="58"/>
    </row>
    <row r="58" spans="16:18" ht="45" hidden="1">
      <c r="P58" s="59" t="s">
        <v>124</v>
      </c>
      <c r="R58" s="59" t="s">
        <v>133</v>
      </c>
    </row>
    <row r="59" spans="16:18" ht="60" hidden="1">
      <c r="P59" s="59" t="s">
        <v>125</v>
      </c>
      <c r="R59" s="59" t="s">
        <v>134</v>
      </c>
    </row>
    <row r="60" spans="16:19" ht="30" hidden="1">
      <c r="P60" s="57"/>
      <c r="Q60" s="57"/>
      <c r="R60" s="59" t="s">
        <v>135</v>
      </c>
      <c r="S60" s="57"/>
    </row>
    <row r="61" spans="16:19" ht="15" hidden="1">
      <c r="P61" s="58"/>
      <c r="Q61" s="58"/>
      <c r="R61" s="59" t="s">
        <v>136</v>
      </c>
      <c r="S61" s="58"/>
    </row>
    <row r="62" ht="15" hidden="1">
      <c r="R62" s="60" t="s">
        <v>137</v>
      </c>
    </row>
    <row r="63" ht="12.75" hidden="1"/>
    <row r="64" ht="12.75" hidden="1"/>
  </sheetData>
  <sheetProtection/>
  <mergeCells count="22">
    <mergeCell ref="M8:M11"/>
    <mergeCell ref="E8:E11"/>
    <mergeCell ref="F8:F11"/>
    <mergeCell ref="G8:G11"/>
    <mergeCell ref="H8:H11"/>
    <mergeCell ref="I8:I11"/>
    <mergeCell ref="A13:B13"/>
    <mergeCell ref="C8:C11"/>
    <mergeCell ref="A8:A11"/>
    <mergeCell ref="B8:B11"/>
    <mergeCell ref="A1:L1"/>
    <mergeCell ref="A2:L2"/>
    <mergeCell ref="A3:L3"/>
    <mergeCell ref="A4:L4"/>
    <mergeCell ref="A5:L5"/>
    <mergeCell ref="K6:L6"/>
    <mergeCell ref="A6:J6"/>
    <mergeCell ref="J8:J11"/>
    <mergeCell ref="K8:K11"/>
    <mergeCell ref="L8:L11"/>
    <mergeCell ref="A7:J7"/>
    <mergeCell ref="D8:D11"/>
  </mergeCells>
  <dataValidations count="5">
    <dataValidation type="list" allowBlank="1" showInputMessage="1" showErrorMessage="1" sqref="D41:D46 D27:D39 D24:D25 D15:D22">
      <formula1>$N$3:$N$5</formula1>
    </dataValidation>
    <dataValidation type="list" allowBlank="1" showInputMessage="1" showErrorMessage="1" sqref="C15:C22">
      <formula1>$P$54:$P$59</formula1>
    </dataValidation>
    <dataValidation type="list" allowBlank="1" showInputMessage="1" showErrorMessage="1" sqref="C24:C25">
      <formula1>$Q$54:$Q$56</formula1>
    </dataValidation>
    <dataValidation type="list" allowBlank="1" showInputMessage="1" showErrorMessage="1" sqref="C27:C39">
      <formula1>$R$54:$R$62</formula1>
    </dataValidation>
    <dataValidation type="list" allowBlank="1" showInputMessage="1" showErrorMessage="1" sqref="C41:C46">
      <formula1>$S$54:$S$56</formula1>
    </dataValidation>
  </dataValidations>
  <printOptions/>
  <pageMargins left="0.25" right="0.25" top="0.75" bottom="0.75" header="0.3" footer="0.3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69"/>
  <sheetViews>
    <sheetView tabSelected="1" zoomScale="70" zoomScaleNormal="70" zoomScalePageLayoutView="125" workbookViewId="0" topLeftCell="A1">
      <selection activeCell="A23" sqref="A23:M23"/>
    </sheetView>
  </sheetViews>
  <sheetFormatPr defaultColWidth="9.140625" defaultRowHeight="15"/>
  <cols>
    <col min="1" max="1" width="6.140625" style="18" customWidth="1"/>
    <col min="2" max="2" width="42.421875" style="19" customWidth="1"/>
    <col min="3" max="3" width="42.00390625" style="3" customWidth="1"/>
    <col min="4" max="4" width="14.28125" style="3" customWidth="1"/>
    <col min="5" max="5" width="32.140625" style="3" customWidth="1"/>
    <col min="6" max="6" width="17.7109375" style="15" customWidth="1"/>
    <col min="7" max="7" width="14.421875" style="15" customWidth="1"/>
    <col min="8" max="8" width="11.28125" style="14" customWidth="1"/>
    <col min="9" max="9" width="11.28125" style="15" customWidth="1"/>
    <col min="10" max="10" width="45.7109375" style="16" customWidth="1"/>
    <col min="11" max="11" width="12.28125" style="17" customWidth="1"/>
    <col min="12" max="12" width="23.421875" style="1" customWidth="1"/>
    <col min="13" max="13" width="47.421875" style="1" customWidth="1"/>
    <col min="14" max="14" width="9.140625" style="2" customWidth="1"/>
    <col min="15" max="18" width="44.421875" style="2" customWidth="1"/>
    <col min="19" max="40" width="9.140625" style="2" customWidth="1"/>
    <col min="41" max="16384" width="9.140625" style="3" customWidth="1"/>
  </cols>
  <sheetData>
    <row r="1" spans="1:41" s="21" customFormat="1" ht="24.75" customHeigh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21" customFormat="1" ht="19.5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21" customFormat="1" ht="20.25" customHeigh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20"/>
      <c r="N3" s="66" t="s">
        <v>39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14" ht="12.75" customHeigh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N4" s="67" t="s">
        <v>40</v>
      </c>
    </row>
    <row r="5" spans="1:14" ht="16.5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N5" s="67" t="s">
        <v>114</v>
      </c>
    </row>
    <row r="6" spans="1:12" ht="43.5" customHeight="1">
      <c r="A6" s="180" t="s">
        <v>338</v>
      </c>
      <c r="B6" s="181"/>
      <c r="C6" s="181"/>
      <c r="D6" s="181"/>
      <c r="E6" s="181"/>
      <c r="F6" s="181"/>
      <c r="G6" s="181"/>
      <c r="H6" s="181"/>
      <c r="I6" s="181"/>
      <c r="J6" s="181"/>
      <c r="K6" s="179"/>
      <c r="L6" s="179"/>
    </row>
    <row r="7" spans="1:12" ht="43.5" customHeight="1">
      <c r="A7" s="180" t="s">
        <v>7</v>
      </c>
      <c r="B7" s="181"/>
      <c r="C7" s="181"/>
      <c r="D7" s="181"/>
      <c r="E7" s="181"/>
      <c r="F7" s="181"/>
      <c r="G7" s="181"/>
      <c r="H7" s="181"/>
      <c r="I7" s="181"/>
      <c r="J7" s="181"/>
      <c r="K7" s="79"/>
      <c r="L7" s="79"/>
    </row>
    <row r="8" spans="1:13" ht="12.75" customHeight="1">
      <c r="A8" s="213" t="s">
        <v>0</v>
      </c>
      <c r="B8" s="214" t="s">
        <v>317</v>
      </c>
      <c r="C8" s="215" t="s">
        <v>316</v>
      </c>
      <c r="D8" s="215" t="s">
        <v>318</v>
      </c>
      <c r="E8" s="215" t="s">
        <v>339</v>
      </c>
      <c r="F8" s="226" t="s">
        <v>321</v>
      </c>
      <c r="G8" s="221" t="s">
        <v>322</v>
      </c>
      <c r="H8" s="221" t="s">
        <v>320</v>
      </c>
      <c r="I8" s="224" t="s">
        <v>323</v>
      </c>
      <c r="J8" s="218" t="s">
        <v>324</v>
      </c>
      <c r="K8" s="219" t="s">
        <v>325</v>
      </c>
      <c r="L8" s="220" t="s">
        <v>326</v>
      </c>
      <c r="M8" s="196" t="s">
        <v>115</v>
      </c>
    </row>
    <row r="9" spans="1:13" ht="12.75" customHeight="1">
      <c r="A9" s="213"/>
      <c r="B9" s="214"/>
      <c r="C9" s="216"/>
      <c r="D9" s="216"/>
      <c r="E9" s="216"/>
      <c r="F9" s="226"/>
      <c r="G9" s="222"/>
      <c r="H9" s="222"/>
      <c r="I9" s="224"/>
      <c r="J9" s="218"/>
      <c r="K9" s="219"/>
      <c r="L9" s="220"/>
      <c r="M9" s="197"/>
    </row>
    <row r="10" spans="1:13" ht="15" customHeight="1">
      <c r="A10" s="213"/>
      <c r="B10" s="214"/>
      <c r="C10" s="216"/>
      <c r="D10" s="216"/>
      <c r="E10" s="216"/>
      <c r="F10" s="226" t="s">
        <v>319</v>
      </c>
      <c r="G10" s="222"/>
      <c r="H10" s="222"/>
      <c r="I10" s="224"/>
      <c r="J10" s="218"/>
      <c r="K10" s="219"/>
      <c r="L10" s="220"/>
      <c r="M10" s="197"/>
    </row>
    <row r="11" spans="1:13" ht="107.25" customHeight="1">
      <c r="A11" s="213"/>
      <c r="B11" s="214"/>
      <c r="C11" s="217"/>
      <c r="D11" s="217"/>
      <c r="E11" s="217"/>
      <c r="F11" s="226"/>
      <c r="G11" s="223"/>
      <c r="H11" s="223"/>
      <c r="I11" s="224"/>
      <c r="J11" s="218"/>
      <c r="K11" s="219"/>
      <c r="L11" s="220"/>
      <c r="M11" s="198"/>
    </row>
    <row r="12" spans="1:13" ht="37.5" customHeight="1">
      <c r="A12" s="47"/>
      <c r="B12" s="64"/>
      <c r="C12" s="64"/>
      <c r="D12" s="65"/>
      <c r="E12" s="65"/>
      <c r="F12" s="42"/>
      <c r="G12" s="42"/>
      <c r="H12" s="41"/>
      <c r="I12" s="42"/>
      <c r="J12" s="44"/>
      <c r="K12" s="45"/>
      <c r="L12" s="46"/>
      <c r="M12" s="63"/>
    </row>
    <row r="13" spans="1:40" s="4" customFormat="1" ht="38.25" customHeight="1">
      <c r="A13" s="225" t="s">
        <v>8</v>
      </c>
      <c r="B13" s="225"/>
      <c r="C13" s="25"/>
      <c r="D13" s="25"/>
      <c r="E13" s="68"/>
      <c r="F13" s="112">
        <f>F14+F28+F35+F46</f>
        <v>42252</v>
      </c>
      <c r="G13" s="112">
        <f>G14+G28+G35+G46</f>
        <v>74500</v>
      </c>
      <c r="H13" s="112">
        <f>H14+H28+H35+H46</f>
        <v>179500</v>
      </c>
      <c r="I13" s="112">
        <f>I14+I28+I35+I46</f>
        <v>296252</v>
      </c>
      <c r="J13" s="5"/>
      <c r="K13" s="6"/>
      <c r="L13" s="23"/>
      <c r="M13" s="40"/>
      <c r="N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4" customFormat="1" ht="31.5" customHeight="1">
      <c r="A14" s="77"/>
      <c r="B14" s="71" t="s">
        <v>9</v>
      </c>
      <c r="C14" s="72"/>
      <c r="D14" s="72"/>
      <c r="E14" s="73"/>
      <c r="F14" s="113">
        <f>SUM(F15:F27)</f>
        <v>35602</v>
      </c>
      <c r="G14" s="113">
        <f>SUM(G15:G27)</f>
        <v>26500</v>
      </c>
      <c r="H14" s="113">
        <f>SUM(H15:H27)</f>
        <v>31500</v>
      </c>
      <c r="I14" s="113">
        <f>SUM(I15:I27)</f>
        <v>93602</v>
      </c>
      <c r="J14" s="74"/>
      <c r="K14" s="75"/>
      <c r="L14" s="76"/>
      <c r="M14" s="76"/>
      <c r="N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81" ht="50.25" customHeight="1">
      <c r="A15" s="36" t="s">
        <v>55</v>
      </c>
      <c r="B15" s="99" t="s">
        <v>471</v>
      </c>
      <c r="C15" s="31" t="s">
        <v>147</v>
      </c>
      <c r="D15" s="31" t="s">
        <v>114</v>
      </c>
      <c r="E15" s="26" t="s">
        <v>472</v>
      </c>
      <c r="F15" s="114">
        <v>1000</v>
      </c>
      <c r="G15" s="114">
        <v>1000</v>
      </c>
      <c r="H15" s="115">
        <v>1000</v>
      </c>
      <c r="I15" s="115">
        <f>H15+G15+F15</f>
        <v>3000</v>
      </c>
      <c r="J15" s="37" t="s">
        <v>1179</v>
      </c>
      <c r="K15" s="38" t="s">
        <v>352</v>
      </c>
      <c r="L15" s="35" t="s">
        <v>473</v>
      </c>
      <c r="M15" s="48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40" s="8" customFormat="1" ht="69.75" customHeight="1">
      <c r="A16" s="36" t="s">
        <v>56</v>
      </c>
      <c r="B16" s="125" t="s">
        <v>644</v>
      </c>
      <c r="C16" s="35" t="s">
        <v>143</v>
      </c>
      <c r="D16" s="35" t="s">
        <v>39</v>
      </c>
      <c r="E16" s="27" t="s">
        <v>1284</v>
      </c>
      <c r="F16" s="116">
        <v>5000</v>
      </c>
      <c r="G16" s="116">
        <v>5000</v>
      </c>
      <c r="H16" s="117">
        <v>5000</v>
      </c>
      <c r="I16" s="115">
        <f aca="true" t="shared" si="0" ref="I16:I26">H16+G16+F16</f>
        <v>15000</v>
      </c>
      <c r="J16" s="37" t="s">
        <v>1182</v>
      </c>
      <c r="K16" s="38" t="s">
        <v>352</v>
      </c>
      <c r="L16" s="94" t="s">
        <v>554</v>
      </c>
      <c r="M16" s="48"/>
      <c r="N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8" customFormat="1" ht="69.75" customHeight="1">
      <c r="A17" s="36" t="s">
        <v>57</v>
      </c>
      <c r="B17" s="125" t="s">
        <v>649</v>
      </c>
      <c r="C17" s="35" t="s">
        <v>144</v>
      </c>
      <c r="D17" s="35" t="s">
        <v>39</v>
      </c>
      <c r="E17" s="27" t="s">
        <v>650</v>
      </c>
      <c r="F17" s="116">
        <v>19602</v>
      </c>
      <c r="G17" s="116"/>
      <c r="H17" s="117"/>
      <c r="I17" s="115">
        <f t="shared" si="0"/>
        <v>19602</v>
      </c>
      <c r="J17" s="37" t="s">
        <v>1181</v>
      </c>
      <c r="K17" s="49">
        <v>2018</v>
      </c>
      <c r="L17" s="94" t="s">
        <v>554</v>
      </c>
      <c r="M17" s="48"/>
      <c r="N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13" s="9" customFormat="1" ht="51" customHeight="1">
      <c r="A18" s="36" t="s">
        <v>802</v>
      </c>
      <c r="B18" s="99" t="s">
        <v>690</v>
      </c>
      <c r="C18" s="31" t="s">
        <v>146</v>
      </c>
      <c r="D18" s="31" t="s">
        <v>39</v>
      </c>
      <c r="E18" s="26" t="s">
        <v>691</v>
      </c>
      <c r="F18" s="115">
        <v>10000</v>
      </c>
      <c r="G18" s="115">
        <v>10000</v>
      </c>
      <c r="H18" s="115">
        <v>10000</v>
      </c>
      <c r="I18" s="115">
        <f t="shared" si="0"/>
        <v>30000</v>
      </c>
      <c r="J18" s="37" t="s">
        <v>1179</v>
      </c>
      <c r="K18" s="32" t="s">
        <v>352</v>
      </c>
      <c r="L18" s="118" t="s">
        <v>656</v>
      </c>
      <c r="M18" s="34"/>
    </row>
    <row r="19" spans="1:13" s="9" customFormat="1" ht="51" customHeight="1">
      <c r="A19" s="36" t="s">
        <v>1002</v>
      </c>
      <c r="B19" s="99" t="s">
        <v>992</v>
      </c>
      <c r="C19" s="31" t="s">
        <v>141</v>
      </c>
      <c r="D19" s="31" t="s">
        <v>40</v>
      </c>
      <c r="E19" s="26" t="s">
        <v>993</v>
      </c>
      <c r="F19" s="114">
        <v>0</v>
      </c>
      <c r="G19" s="114">
        <v>0</v>
      </c>
      <c r="H19" s="114">
        <v>0</v>
      </c>
      <c r="I19" s="115">
        <f t="shared" si="0"/>
        <v>0</v>
      </c>
      <c r="J19" s="37" t="s">
        <v>1179</v>
      </c>
      <c r="K19" s="32" t="s">
        <v>352</v>
      </c>
      <c r="L19" s="118" t="s">
        <v>994</v>
      </c>
      <c r="M19" s="34"/>
    </row>
    <row r="20" spans="1:13" s="9" customFormat="1" ht="51" customHeight="1">
      <c r="A20" s="36" t="s">
        <v>1003</v>
      </c>
      <c r="B20" s="99" t="s">
        <v>995</v>
      </c>
      <c r="C20" s="31" t="s">
        <v>142</v>
      </c>
      <c r="D20" s="31" t="s">
        <v>40</v>
      </c>
      <c r="E20" s="26" t="s">
        <v>1240</v>
      </c>
      <c r="F20" s="114">
        <v>0</v>
      </c>
      <c r="G20" s="114">
        <v>0</v>
      </c>
      <c r="H20" s="114"/>
      <c r="I20" s="115">
        <f t="shared" si="0"/>
        <v>0</v>
      </c>
      <c r="J20" s="37" t="s">
        <v>1179</v>
      </c>
      <c r="K20" s="32" t="s">
        <v>597</v>
      </c>
      <c r="L20" s="118" t="s">
        <v>994</v>
      </c>
      <c r="M20" s="34"/>
    </row>
    <row r="21" spans="1:13" s="9" customFormat="1" ht="51" customHeight="1">
      <c r="A21" s="36" t="s">
        <v>1004</v>
      </c>
      <c r="B21" s="99" t="s">
        <v>996</v>
      </c>
      <c r="C21" s="31" t="s">
        <v>145</v>
      </c>
      <c r="D21" s="31" t="s">
        <v>40</v>
      </c>
      <c r="E21" s="26" t="s">
        <v>1242</v>
      </c>
      <c r="F21" s="114">
        <v>0</v>
      </c>
      <c r="G21" s="114">
        <v>10000</v>
      </c>
      <c r="H21" s="114">
        <v>10000</v>
      </c>
      <c r="I21" s="114">
        <f t="shared" si="0"/>
        <v>20000</v>
      </c>
      <c r="J21" s="37" t="s">
        <v>1179</v>
      </c>
      <c r="K21" s="32" t="s">
        <v>352</v>
      </c>
      <c r="L21" s="118" t="s">
        <v>997</v>
      </c>
      <c r="M21" s="34"/>
    </row>
    <row r="22" spans="1:13" s="9" customFormat="1" ht="51" customHeight="1">
      <c r="A22" s="51" t="s">
        <v>1263</v>
      </c>
      <c r="B22" s="99" t="s">
        <v>1264</v>
      </c>
      <c r="C22" s="31" t="s">
        <v>143</v>
      </c>
      <c r="D22" s="31" t="s">
        <v>40</v>
      </c>
      <c r="E22" s="26" t="s">
        <v>1313</v>
      </c>
      <c r="F22" s="114">
        <v>0</v>
      </c>
      <c r="G22" s="114">
        <v>0</v>
      </c>
      <c r="H22" s="114">
        <v>5000</v>
      </c>
      <c r="I22" s="114">
        <f t="shared" si="0"/>
        <v>5000</v>
      </c>
      <c r="J22" s="37" t="s">
        <v>1179</v>
      </c>
      <c r="K22" s="32" t="s">
        <v>459</v>
      </c>
      <c r="L22" s="118" t="s">
        <v>554</v>
      </c>
      <c r="M22" s="34"/>
    </row>
    <row r="23" spans="1:13" s="9" customFormat="1" ht="25.5" customHeight="1">
      <c r="A23" s="208" t="s">
        <v>1314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10"/>
    </row>
    <row r="24" spans="1:13" s="9" customFormat="1" ht="51" customHeight="1">
      <c r="A24" s="51" t="s">
        <v>1274</v>
      </c>
      <c r="B24" s="99" t="s">
        <v>1275</v>
      </c>
      <c r="C24" s="31" t="s">
        <v>143</v>
      </c>
      <c r="D24" s="31" t="s">
        <v>40</v>
      </c>
      <c r="E24" s="26" t="s">
        <v>1276</v>
      </c>
      <c r="F24" s="114">
        <v>0</v>
      </c>
      <c r="G24" s="114">
        <v>0</v>
      </c>
      <c r="H24" s="114">
        <v>0</v>
      </c>
      <c r="I24" s="114">
        <f t="shared" si="0"/>
        <v>0</v>
      </c>
      <c r="J24" s="32"/>
      <c r="K24" s="32" t="s">
        <v>459</v>
      </c>
      <c r="L24" s="118" t="s">
        <v>554</v>
      </c>
      <c r="M24" s="34"/>
    </row>
    <row r="25" spans="1:13" s="9" customFormat="1" ht="51" customHeight="1">
      <c r="A25" s="51" t="s">
        <v>1285</v>
      </c>
      <c r="B25" s="99" t="s">
        <v>1286</v>
      </c>
      <c r="C25" s="31" t="s">
        <v>147</v>
      </c>
      <c r="D25" s="31" t="s">
        <v>40</v>
      </c>
      <c r="E25" s="26" t="s">
        <v>1287</v>
      </c>
      <c r="F25" s="114">
        <v>0</v>
      </c>
      <c r="G25" s="114">
        <v>500</v>
      </c>
      <c r="H25" s="114">
        <v>500</v>
      </c>
      <c r="I25" s="114">
        <f t="shared" si="0"/>
        <v>1000</v>
      </c>
      <c r="J25" s="32"/>
      <c r="K25" s="32" t="s">
        <v>459</v>
      </c>
      <c r="L25" s="118" t="s">
        <v>1288</v>
      </c>
      <c r="M25" s="34"/>
    </row>
    <row r="26" spans="1:13" s="9" customFormat="1" ht="51" customHeight="1">
      <c r="A26" s="51" t="s">
        <v>1292</v>
      </c>
      <c r="B26" s="99" t="s">
        <v>1293</v>
      </c>
      <c r="C26" s="31" t="s">
        <v>143</v>
      </c>
      <c r="D26" s="31" t="s">
        <v>40</v>
      </c>
      <c r="E26" s="26" t="s">
        <v>1294</v>
      </c>
      <c r="F26" s="114">
        <v>0</v>
      </c>
      <c r="G26" s="114">
        <v>0</v>
      </c>
      <c r="H26" s="114">
        <v>0</v>
      </c>
      <c r="I26" s="114">
        <f t="shared" si="0"/>
        <v>0</v>
      </c>
      <c r="J26" s="32"/>
      <c r="K26" s="32" t="s">
        <v>352</v>
      </c>
      <c r="L26" s="118" t="s">
        <v>473</v>
      </c>
      <c r="M26" s="34"/>
    </row>
    <row r="27" spans="1:13" s="9" customFormat="1" ht="51" customHeight="1">
      <c r="A27" s="51"/>
      <c r="B27" s="99"/>
      <c r="C27" s="31"/>
      <c r="D27" s="31"/>
      <c r="E27" s="26"/>
      <c r="F27" s="114"/>
      <c r="G27" s="114"/>
      <c r="H27" s="114"/>
      <c r="I27" s="114"/>
      <c r="J27" s="32"/>
      <c r="K27" s="32"/>
      <c r="L27" s="118"/>
      <c r="M27" s="34"/>
    </row>
    <row r="28" spans="1:40" s="4" customFormat="1" ht="31.5" customHeight="1">
      <c r="A28" s="70"/>
      <c r="B28" s="71" t="s">
        <v>10</v>
      </c>
      <c r="C28" s="72"/>
      <c r="D28" s="72"/>
      <c r="E28" s="73"/>
      <c r="F28" s="113">
        <f>SUM(F29:F34)</f>
        <v>0</v>
      </c>
      <c r="G28" s="113">
        <f>SUM(G29:G34)</f>
        <v>10000</v>
      </c>
      <c r="H28" s="113">
        <f>SUM(H29:H34)</f>
        <v>130000</v>
      </c>
      <c r="I28" s="113">
        <f>SUM(I29:I34)</f>
        <v>140000</v>
      </c>
      <c r="J28" s="74"/>
      <c r="K28" s="75"/>
      <c r="L28" s="76"/>
      <c r="M28" s="76"/>
      <c r="N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81" ht="50.25" customHeight="1">
      <c r="A29" s="36" t="s">
        <v>58</v>
      </c>
      <c r="B29" s="99" t="s">
        <v>998</v>
      </c>
      <c r="C29" s="31" t="s">
        <v>149</v>
      </c>
      <c r="D29" s="31" t="s">
        <v>40</v>
      </c>
      <c r="E29" s="26" t="s">
        <v>999</v>
      </c>
      <c r="F29" s="119">
        <v>0</v>
      </c>
      <c r="G29" s="119">
        <v>0</v>
      </c>
      <c r="H29" s="137">
        <v>100000</v>
      </c>
      <c r="I29" s="137">
        <f>H29+G29+F29</f>
        <v>100000</v>
      </c>
      <c r="J29" s="37" t="s">
        <v>1173</v>
      </c>
      <c r="K29" s="38">
        <v>2020</v>
      </c>
      <c r="L29" s="35" t="s">
        <v>1167</v>
      </c>
      <c r="M29" s="48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40" s="8" customFormat="1" ht="69.75" customHeight="1">
      <c r="A30" s="36" t="s">
        <v>59</v>
      </c>
      <c r="B30" s="125" t="s">
        <v>1000</v>
      </c>
      <c r="C30" s="35" t="s">
        <v>153</v>
      </c>
      <c r="D30" s="35" t="s">
        <v>40</v>
      </c>
      <c r="E30" s="27" t="s">
        <v>1001</v>
      </c>
      <c r="F30" s="121">
        <v>0</v>
      </c>
      <c r="G30" s="121">
        <v>10000</v>
      </c>
      <c r="H30" s="121">
        <v>10000</v>
      </c>
      <c r="I30" s="137">
        <f>H30+G30+F30</f>
        <v>20000</v>
      </c>
      <c r="J30" s="39" t="s">
        <v>1174</v>
      </c>
      <c r="K30" s="38" t="s">
        <v>459</v>
      </c>
      <c r="L30" s="82" t="s">
        <v>1166</v>
      </c>
      <c r="M30" s="48"/>
      <c r="N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s="8" customFormat="1" ht="69.75" customHeight="1">
      <c r="A31" s="36" t="s">
        <v>60</v>
      </c>
      <c r="B31" s="125" t="s">
        <v>1005</v>
      </c>
      <c r="C31" s="35" t="s">
        <v>154</v>
      </c>
      <c r="D31" s="35" t="s">
        <v>40</v>
      </c>
      <c r="E31" s="27" t="s">
        <v>1006</v>
      </c>
      <c r="F31" s="121">
        <v>0</v>
      </c>
      <c r="G31" s="121">
        <v>0</v>
      </c>
      <c r="H31" s="121">
        <v>10000</v>
      </c>
      <c r="I31" s="137">
        <f>H31+G31+F31</f>
        <v>10000</v>
      </c>
      <c r="J31" s="37" t="s">
        <v>1179</v>
      </c>
      <c r="K31" s="49">
        <v>2020</v>
      </c>
      <c r="L31" s="35" t="s">
        <v>396</v>
      </c>
      <c r="M31" s="48"/>
      <c r="N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s="8" customFormat="1" ht="69.75" customHeight="1">
      <c r="A32" s="36" t="s">
        <v>1009</v>
      </c>
      <c r="B32" s="125" t="s">
        <v>1007</v>
      </c>
      <c r="C32" s="35" t="s">
        <v>155</v>
      </c>
      <c r="D32" s="35" t="s">
        <v>40</v>
      </c>
      <c r="E32" s="27" t="s">
        <v>1008</v>
      </c>
      <c r="F32" s="121">
        <v>0</v>
      </c>
      <c r="G32" s="121">
        <v>0</v>
      </c>
      <c r="H32" s="121">
        <v>10000</v>
      </c>
      <c r="I32" s="137">
        <f>H32+G32+F32</f>
        <v>10000</v>
      </c>
      <c r="J32" s="37" t="s">
        <v>1179</v>
      </c>
      <c r="K32" s="49">
        <v>2020</v>
      </c>
      <c r="L32" s="35" t="s">
        <v>396</v>
      </c>
      <c r="M32" s="48"/>
      <c r="N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s="8" customFormat="1" ht="69.75" customHeight="1">
      <c r="A33" s="158" t="s">
        <v>1281</v>
      </c>
      <c r="B33" s="128" t="s">
        <v>1280</v>
      </c>
      <c r="C33" s="82" t="s">
        <v>148</v>
      </c>
      <c r="D33" s="82" t="s">
        <v>40</v>
      </c>
      <c r="E33" s="83" t="s">
        <v>1282</v>
      </c>
      <c r="F33" s="121">
        <v>0</v>
      </c>
      <c r="G33" s="121">
        <v>0</v>
      </c>
      <c r="H33" s="121">
        <v>0</v>
      </c>
      <c r="I33" s="137">
        <f>H33+G33+F33</f>
        <v>0</v>
      </c>
      <c r="J33" s="92"/>
      <c r="K33" s="93" t="s">
        <v>459</v>
      </c>
      <c r="L33" s="82" t="s">
        <v>1167</v>
      </c>
      <c r="M33" s="48"/>
      <c r="N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13" s="9" customFormat="1" ht="51" customHeight="1">
      <c r="A34" s="30"/>
      <c r="B34" s="99"/>
      <c r="C34" s="31"/>
      <c r="D34" s="31"/>
      <c r="E34" s="26"/>
      <c r="F34" s="115"/>
      <c r="G34" s="115"/>
      <c r="H34" s="115"/>
      <c r="I34" s="115"/>
      <c r="J34" s="32"/>
      <c r="K34" s="32"/>
      <c r="L34" s="33"/>
      <c r="M34" s="34"/>
    </row>
    <row r="35" spans="1:40" s="4" customFormat="1" ht="31.5" customHeight="1">
      <c r="A35" s="70"/>
      <c r="B35" s="71" t="s">
        <v>11</v>
      </c>
      <c r="C35" s="72"/>
      <c r="D35" s="72"/>
      <c r="E35" s="73"/>
      <c r="F35" s="113">
        <f>SUM(F36:F45)</f>
        <v>6650</v>
      </c>
      <c r="G35" s="113">
        <f>SUM(G36:G45)</f>
        <v>38000</v>
      </c>
      <c r="H35" s="113">
        <f>SUM(H36:H45)</f>
        <v>18000</v>
      </c>
      <c r="I35" s="113">
        <f>SUM(I36:I45)</f>
        <v>62650</v>
      </c>
      <c r="J35" s="74"/>
      <c r="K35" s="75"/>
      <c r="L35" s="76"/>
      <c r="M35" s="76"/>
      <c r="N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81" ht="50.25" customHeight="1">
      <c r="A36" s="36" t="s">
        <v>61</v>
      </c>
      <c r="B36" s="99" t="s">
        <v>549</v>
      </c>
      <c r="C36" s="31" t="s">
        <v>165</v>
      </c>
      <c r="D36" s="31" t="s">
        <v>40</v>
      </c>
      <c r="E36" s="26" t="s">
        <v>548</v>
      </c>
      <c r="F36" s="114"/>
      <c r="G36" s="114">
        <v>20000</v>
      </c>
      <c r="H36" s="115"/>
      <c r="I36" s="115">
        <f>H36+G36+F36</f>
        <v>20000</v>
      </c>
      <c r="J36" s="37" t="s">
        <v>1173</v>
      </c>
      <c r="K36" s="38">
        <v>2019</v>
      </c>
      <c r="L36" s="35" t="s">
        <v>351</v>
      </c>
      <c r="M36" s="48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ht="50.25" customHeight="1">
      <c r="A37" s="36" t="s">
        <v>62</v>
      </c>
      <c r="B37" s="108" t="s">
        <v>708</v>
      </c>
      <c r="C37" s="31" t="s">
        <v>166</v>
      </c>
      <c r="D37" s="31" t="s">
        <v>39</v>
      </c>
      <c r="E37" s="26" t="s">
        <v>801</v>
      </c>
      <c r="F37" s="114">
        <v>2850</v>
      </c>
      <c r="G37" s="114"/>
      <c r="H37" s="115"/>
      <c r="I37" s="115">
        <f aca="true" t="shared" si="1" ref="I37:I43">H37+G37+F37</f>
        <v>2850</v>
      </c>
      <c r="J37" s="37" t="s">
        <v>1180</v>
      </c>
      <c r="K37" s="38">
        <v>2018</v>
      </c>
      <c r="L37" s="82" t="s">
        <v>991</v>
      </c>
      <c r="M37" s="48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ht="50.25" customHeight="1">
      <c r="A38" s="36" t="s">
        <v>63</v>
      </c>
      <c r="B38" s="108" t="s">
        <v>706</v>
      </c>
      <c r="C38" s="31" t="s">
        <v>166</v>
      </c>
      <c r="D38" s="31" t="s">
        <v>39</v>
      </c>
      <c r="E38" s="26" t="s">
        <v>709</v>
      </c>
      <c r="F38" s="114">
        <v>300</v>
      </c>
      <c r="G38" s="114"/>
      <c r="H38" s="115"/>
      <c r="I38" s="115">
        <f t="shared" si="1"/>
        <v>300</v>
      </c>
      <c r="J38" s="37" t="s">
        <v>1180</v>
      </c>
      <c r="K38" s="38">
        <v>2018</v>
      </c>
      <c r="L38" s="82" t="s">
        <v>991</v>
      </c>
      <c r="M38" s="48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ht="50.25" customHeight="1">
      <c r="A39" s="36" t="s">
        <v>803</v>
      </c>
      <c r="B39" s="108" t="s">
        <v>707</v>
      </c>
      <c r="C39" s="31" t="s">
        <v>166</v>
      </c>
      <c r="D39" s="31" t="s">
        <v>39</v>
      </c>
      <c r="E39" s="26" t="s">
        <v>710</v>
      </c>
      <c r="F39" s="114">
        <v>3500</v>
      </c>
      <c r="G39" s="114"/>
      <c r="H39" s="115"/>
      <c r="I39" s="115">
        <f t="shared" si="1"/>
        <v>3500</v>
      </c>
      <c r="J39" s="37" t="s">
        <v>1180</v>
      </c>
      <c r="K39" s="38">
        <v>2018</v>
      </c>
      <c r="L39" s="82" t="s">
        <v>991</v>
      </c>
      <c r="M39" s="48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ht="50.25" customHeight="1">
      <c r="A40" s="36" t="s">
        <v>1014</v>
      </c>
      <c r="B40" s="108" t="s">
        <v>1010</v>
      </c>
      <c r="C40" s="31" t="s">
        <v>156</v>
      </c>
      <c r="D40" s="31" t="s">
        <v>40</v>
      </c>
      <c r="E40" s="26" t="s">
        <v>1241</v>
      </c>
      <c r="F40" s="114">
        <v>0</v>
      </c>
      <c r="G40" s="114">
        <v>8000</v>
      </c>
      <c r="H40" s="115">
        <v>8000</v>
      </c>
      <c r="I40" s="115">
        <f t="shared" si="1"/>
        <v>16000</v>
      </c>
      <c r="J40" s="37" t="s">
        <v>1179</v>
      </c>
      <c r="K40" s="38" t="s">
        <v>459</v>
      </c>
      <c r="L40" s="82" t="s">
        <v>1011</v>
      </c>
      <c r="M40" s="48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ht="50.25" customHeight="1">
      <c r="A41" s="36" t="s">
        <v>1015</v>
      </c>
      <c r="B41" s="108" t="s">
        <v>1012</v>
      </c>
      <c r="C41" s="31" t="s">
        <v>159</v>
      </c>
      <c r="D41" s="31" t="s">
        <v>40</v>
      </c>
      <c r="E41" s="26" t="s">
        <v>1295</v>
      </c>
      <c r="F41" s="114">
        <v>0</v>
      </c>
      <c r="G41" s="114">
        <v>5000</v>
      </c>
      <c r="H41" s="115">
        <v>5000</v>
      </c>
      <c r="I41" s="115">
        <f t="shared" si="1"/>
        <v>10000</v>
      </c>
      <c r="J41" s="37" t="s">
        <v>1179</v>
      </c>
      <c r="K41" s="38" t="s">
        <v>459</v>
      </c>
      <c r="L41" s="82" t="s">
        <v>1168</v>
      </c>
      <c r="M41" s="48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ht="50.25" customHeight="1">
      <c r="A42" s="36" t="s">
        <v>1016</v>
      </c>
      <c r="B42" s="108" t="s">
        <v>1283</v>
      </c>
      <c r="C42" s="31" t="s">
        <v>159</v>
      </c>
      <c r="D42" s="31" t="s">
        <v>40</v>
      </c>
      <c r="E42" s="26" t="s">
        <v>1278</v>
      </c>
      <c r="F42" s="114">
        <v>0</v>
      </c>
      <c r="G42" s="114">
        <v>0</v>
      </c>
      <c r="H42" s="115">
        <v>0</v>
      </c>
      <c r="I42" s="115">
        <f t="shared" si="1"/>
        <v>0</v>
      </c>
      <c r="J42" s="37"/>
      <c r="K42" s="38" t="s">
        <v>352</v>
      </c>
      <c r="L42" s="82" t="s">
        <v>1011</v>
      </c>
      <c r="M42" s="48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81" ht="50.25" customHeight="1">
      <c r="A43" s="36" t="s">
        <v>1277</v>
      </c>
      <c r="B43" s="108" t="s">
        <v>1013</v>
      </c>
      <c r="C43" s="31" t="s">
        <v>162</v>
      </c>
      <c r="D43" s="31" t="s">
        <v>40</v>
      </c>
      <c r="E43" s="26" t="s">
        <v>1013</v>
      </c>
      <c r="F43" s="114">
        <v>0</v>
      </c>
      <c r="G43" s="114">
        <v>5000</v>
      </c>
      <c r="H43" s="115">
        <v>5000</v>
      </c>
      <c r="I43" s="115">
        <f t="shared" si="1"/>
        <v>10000</v>
      </c>
      <c r="J43" s="37" t="s">
        <v>1173</v>
      </c>
      <c r="K43" s="38" t="s">
        <v>352</v>
      </c>
      <c r="L43" s="82" t="s">
        <v>1169</v>
      </c>
      <c r="M43" s="48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1" ht="50.25" customHeight="1">
      <c r="A44" s="36" t="s">
        <v>1279</v>
      </c>
      <c r="C44" s="31"/>
      <c r="D44" s="31"/>
      <c r="E44" s="26"/>
      <c r="F44" s="114"/>
      <c r="G44" s="114"/>
      <c r="H44" s="115"/>
      <c r="I44" s="115"/>
      <c r="J44" s="37"/>
      <c r="K44" s="38"/>
      <c r="L44" s="82"/>
      <c r="M44" s="48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81" ht="50.25" customHeight="1">
      <c r="A45" s="36"/>
      <c r="B45" s="12"/>
      <c r="C45" s="31"/>
      <c r="D45" s="31"/>
      <c r="E45" s="26"/>
      <c r="F45" s="114"/>
      <c r="G45" s="114"/>
      <c r="H45" s="115"/>
      <c r="I45" s="115"/>
      <c r="J45" s="37"/>
      <c r="K45" s="38"/>
      <c r="L45" s="35"/>
      <c r="M45" s="48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1:40" s="4" customFormat="1" ht="31.5" customHeight="1">
      <c r="A46" s="70"/>
      <c r="B46" s="71" t="s">
        <v>12</v>
      </c>
      <c r="C46" s="72"/>
      <c r="D46" s="72"/>
      <c r="E46" s="73"/>
      <c r="F46" s="113">
        <f>SUM(F47:F47)</f>
        <v>0</v>
      </c>
      <c r="G46" s="113">
        <f>SUM(G47:G47)</f>
        <v>0</v>
      </c>
      <c r="H46" s="113">
        <f>SUM(H47:H47)</f>
        <v>0</v>
      </c>
      <c r="I46" s="113">
        <f>SUM(I47:I47)</f>
        <v>0</v>
      </c>
      <c r="J46" s="74"/>
      <c r="K46" s="75"/>
      <c r="L46" s="76"/>
      <c r="M46" s="7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81" ht="50.25" customHeight="1">
      <c r="A47" s="36" t="s">
        <v>64</v>
      </c>
      <c r="B47" s="12"/>
      <c r="C47" s="31"/>
      <c r="D47" s="31"/>
      <c r="E47" s="26"/>
      <c r="F47" s="114"/>
      <c r="G47" s="114"/>
      <c r="H47" s="115"/>
      <c r="I47" s="115">
        <f>H47+G47+F47</f>
        <v>0</v>
      </c>
      <c r="J47" s="37"/>
      <c r="K47" s="38"/>
      <c r="L47" s="35"/>
      <c r="M47" s="35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50" ht="12.75" hidden="1">
      <c r="B50" s="139">
        <f>COUNTA(B47:B47,B36:B45,B29:B34,B15:B27)</f>
        <v>24</v>
      </c>
    </row>
    <row r="59" spans="15:18" ht="12.75" hidden="1">
      <c r="O59" s="56" t="s">
        <v>116</v>
      </c>
      <c r="P59" s="56" t="s">
        <v>117</v>
      </c>
      <c r="Q59" s="56" t="s">
        <v>118</v>
      </c>
      <c r="R59" s="56" t="s">
        <v>119</v>
      </c>
    </row>
    <row r="60" spans="15:18" ht="30" hidden="1">
      <c r="O60" s="59" t="s">
        <v>141</v>
      </c>
      <c r="P60" s="59" t="s">
        <v>148</v>
      </c>
      <c r="Q60" s="59" t="s">
        <v>156</v>
      </c>
      <c r="R60" s="61" t="s">
        <v>163</v>
      </c>
    </row>
    <row r="61" spans="15:18" ht="30" hidden="1">
      <c r="O61" s="59" t="s">
        <v>142</v>
      </c>
      <c r="P61" s="59" t="s">
        <v>149</v>
      </c>
      <c r="Q61" s="59" t="s">
        <v>157</v>
      </c>
      <c r="R61" s="56"/>
    </row>
    <row r="62" spans="15:18" ht="30" hidden="1">
      <c r="O62" s="59" t="s">
        <v>143</v>
      </c>
      <c r="P62" s="59" t="s">
        <v>150</v>
      </c>
      <c r="Q62" s="59" t="s">
        <v>158</v>
      </c>
      <c r="R62" s="57"/>
    </row>
    <row r="63" spans="15:18" ht="45" hidden="1">
      <c r="O63" s="59" t="s">
        <v>144</v>
      </c>
      <c r="P63" s="59" t="s">
        <v>151</v>
      </c>
      <c r="Q63" s="59" t="s">
        <v>159</v>
      </c>
      <c r="R63" s="58"/>
    </row>
    <row r="64" spans="15:18" ht="30" hidden="1">
      <c r="O64" s="59" t="s">
        <v>145</v>
      </c>
      <c r="P64" s="59" t="s">
        <v>152</v>
      </c>
      <c r="Q64" s="59" t="s">
        <v>160</v>
      </c>
      <c r="R64" s="56"/>
    </row>
    <row r="65" spans="15:18" ht="60" hidden="1">
      <c r="O65" s="59" t="s">
        <v>146</v>
      </c>
      <c r="P65" s="59" t="s">
        <v>153</v>
      </c>
      <c r="Q65" s="59" t="s">
        <v>164</v>
      </c>
      <c r="R65" s="56"/>
    </row>
    <row r="66" spans="15:18" ht="30" hidden="1">
      <c r="O66" s="59" t="s">
        <v>147</v>
      </c>
      <c r="P66" s="59" t="s">
        <v>154</v>
      </c>
      <c r="Q66" s="59" t="s">
        <v>165</v>
      </c>
      <c r="R66" s="57"/>
    </row>
    <row r="67" spans="15:18" ht="30" hidden="1">
      <c r="O67" s="58"/>
      <c r="P67" s="59" t="s">
        <v>155</v>
      </c>
      <c r="Q67" s="59" t="s">
        <v>161</v>
      </c>
      <c r="R67" s="58"/>
    </row>
    <row r="68" spans="15:18" ht="45" hidden="1">
      <c r="O68" s="56"/>
      <c r="Q68" s="59" t="s">
        <v>162</v>
      </c>
      <c r="R68" s="56"/>
    </row>
    <row r="69" spans="15:18" ht="30" hidden="1">
      <c r="O69" s="56"/>
      <c r="P69" s="56"/>
      <c r="Q69" s="59" t="s">
        <v>166</v>
      </c>
      <c r="R69" s="56"/>
    </row>
  </sheetData>
  <sheetProtection/>
  <mergeCells count="23">
    <mergeCell ref="H8:H11"/>
    <mergeCell ref="I8:I11"/>
    <mergeCell ref="A13:B13"/>
    <mergeCell ref="D8:D11"/>
    <mergeCell ref="E8:E11"/>
    <mergeCell ref="F8:F11"/>
    <mergeCell ref="G8:G11"/>
    <mergeCell ref="A23:M23"/>
    <mergeCell ref="M8:M11"/>
    <mergeCell ref="A1:L1"/>
    <mergeCell ref="A2:L2"/>
    <mergeCell ref="A3:L3"/>
    <mergeCell ref="A4:L4"/>
    <mergeCell ref="A5:L5"/>
    <mergeCell ref="A6:J6"/>
    <mergeCell ref="K6:L6"/>
    <mergeCell ref="A7:J7"/>
    <mergeCell ref="A8:A11"/>
    <mergeCell ref="B8:B11"/>
    <mergeCell ref="C8:C11"/>
    <mergeCell ref="J8:J11"/>
    <mergeCell ref="K8:K11"/>
    <mergeCell ref="L8:L11"/>
  </mergeCells>
  <dataValidations count="5">
    <dataValidation type="list" allowBlank="1" showInputMessage="1" showErrorMessage="1" sqref="D47 D36:D45 D29:D34 D15:D22 D24:D27">
      <formula1>$N$3:$N$5</formula1>
    </dataValidation>
    <dataValidation type="list" allowBlank="1" showInputMessage="1" showErrorMessage="1" sqref="C15:C22 C24:C27">
      <formula1>$O$60:$O$66</formula1>
    </dataValidation>
    <dataValidation type="list" allowBlank="1" showInputMessage="1" showErrorMessage="1" sqref="C36:C45">
      <formula1>$Q$60:$Q$69</formula1>
    </dataValidation>
    <dataValidation type="list" allowBlank="1" showInputMessage="1" showErrorMessage="1" sqref="C47">
      <formula1>$R$60</formula1>
    </dataValidation>
    <dataValidation type="list" allowBlank="1" showInputMessage="1" showErrorMessage="1" sqref="C29:C34">
      <formula1>$P$60:$P$67</formula1>
    </dataValidation>
  </dataValidations>
  <printOptions/>
  <pageMargins left="0.25" right="0.25" top="0.75" bottom="0.75" header="0.3" footer="0.3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85"/>
  <sheetViews>
    <sheetView zoomScalePageLayoutView="0" workbookViewId="0" topLeftCell="A20">
      <selection activeCell="E25" sqref="E25"/>
    </sheetView>
  </sheetViews>
  <sheetFormatPr defaultColWidth="9.140625" defaultRowHeight="15"/>
  <cols>
    <col min="1" max="1" width="6.140625" style="18" customWidth="1"/>
    <col min="2" max="2" width="42.421875" style="19" customWidth="1"/>
    <col min="3" max="3" width="35.00390625" style="3" customWidth="1"/>
    <col min="4" max="4" width="14.28125" style="3" customWidth="1"/>
    <col min="5" max="5" width="39.421875" style="3" customWidth="1"/>
    <col min="6" max="6" width="17.7109375" style="15" customWidth="1"/>
    <col min="7" max="7" width="14.421875" style="15" customWidth="1"/>
    <col min="8" max="8" width="11.28125" style="14" customWidth="1"/>
    <col min="9" max="9" width="11.28125" style="15" customWidth="1"/>
    <col min="10" max="10" width="45.7109375" style="16" customWidth="1"/>
    <col min="11" max="11" width="12.28125" style="17" customWidth="1"/>
    <col min="12" max="12" width="23.421875" style="1" customWidth="1"/>
    <col min="13" max="13" width="47.421875" style="1" customWidth="1"/>
    <col min="14" max="14" width="9.140625" style="2" customWidth="1"/>
    <col min="15" max="18" width="39.28125" style="2" customWidth="1"/>
    <col min="19" max="40" width="9.140625" style="2" customWidth="1"/>
    <col min="41" max="16384" width="9.140625" style="3" customWidth="1"/>
  </cols>
  <sheetData>
    <row r="1" spans="1:12" s="20" customFormat="1" ht="24.75" customHeigh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s="20" customFormat="1" ht="19.5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4" s="20" customFormat="1" ht="20.25" customHeigh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N3" s="66" t="s">
        <v>39</v>
      </c>
    </row>
    <row r="4" spans="1:14" s="2" customFormat="1" ht="12.75" customHeigh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78"/>
      <c r="N4" s="67" t="s">
        <v>40</v>
      </c>
    </row>
    <row r="5" spans="1:14" s="2" customFormat="1" ht="16.5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78"/>
      <c r="N5" s="67" t="s">
        <v>114</v>
      </c>
    </row>
    <row r="6" spans="1:13" s="2" customFormat="1" ht="43.5" customHeight="1">
      <c r="A6" s="180" t="s">
        <v>338</v>
      </c>
      <c r="B6" s="181"/>
      <c r="C6" s="181"/>
      <c r="D6" s="181"/>
      <c r="E6" s="181"/>
      <c r="F6" s="181"/>
      <c r="G6" s="181"/>
      <c r="H6" s="181"/>
      <c r="I6" s="181"/>
      <c r="J6" s="181"/>
      <c r="K6" s="179"/>
      <c r="L6" s="179"/>
      <c r="M6" s="78"/>
    </row>
    <row r="7" spans="1:13" s="2" customFormat="1" ht="43.5" customHeight="1">
      <c r="A7" s="180" t="s">
        <v>13</v>
      </c>
      <c r="B7" s="181"/>
      <c r="C7" s="181"/>
      <c r="D7" s="181"/>
      <c r="E7" s="181"/>
      <c r="F7" s="181"/>
      <c r="G7" s="181"/>
      <c r="H7" s="181"/>
      <c r="I7" s="181"/>
      <c r="J7" s="181"/>
      <c r="K7" s="79"/>
      <c r="L7" s="79"/>
      <c r="M7" s="78"/>
    </row>
    <row r="8" spans="1:13" ht="12.75" customHeight="1">
      <c r="A8" s="213" t="s">
        <v>0</v>
      </c>
      <c r="B8" s="214" t="s">
        <v>317</v>
      </c>
      <c r="C8" s="215" t="s">
        <v>316</v>
      </c>
      <c r="D8" s="215" t="s">
        <v>318</v>
      </c>
      <c r="E8" s="215" t="s">
        <v>339</v>
      </c>
      <c r="F8" s="226" t="s">
        <v>321</v>
      </c>
      <c r="G8" s="221" t="s">
        <v>322</v>
      </c>
      <c r="H8" s="221" t="s">
        <v>320</v>
      </c>
      <c r="I8" s="224" t="s">
        <v>323</v>
      </c>
      <c r="J8" s="218" t="s">
        <v>324</v>
      </c>
      <c r="K8" s="219" t="s">
        <v>325</v>
      </c>
      <c r="L8" s="220" t="s">
        <v>326</v>
      </c>
      <c r="M8" s="196" t="s">
        <v>115</v>
      </c>
    </row>
    <row r="9" spans="1:13" ht="12.75" customHeight="1">
      <c r="A9" s="213"/>
      <c r="B9" s="214"/>
      <c r="C9" s="216"/>
      <c r="D9" s="216"/>
      <c r="E9" s="216"/>
      <c r="F9" s="226"/>
      <c r="G9" s="222"/>
      <c r="H9" s="222"/>
      <c r="I9" s="224"/>
      <c r="J9" s="218"/>
      <c r="K9" s="219"/>
      <c r="L9" s="220"/>
      <c r="M9" s="197"/>
    </row>
    <row r="10" spans="1:13" ht="15" customHeight="1">
      <c r="A10" s="213"/>
      <c r="B10" s="214"/>
      <c r="C10" s="216"/>
      <c r="D10" s="216"/>
      <c r="E10" s="216"/>
      <c r="F10" s="226" t="s">
        <v>319</v>
      </c>
      <c r="G10" s="222"/>
      <c r="H10" s="222"/>
      <c r="I10" s="224"/>
      <c r="J10" s="218"/>
      <c r="K10" s="219"/>
      <c r="L10" s="220"/>
      <c r="M10" s="197"/>
    </row>
    <row r="11" spans="1:13" ht="107.25" customHeight="1">
      <c r="A11" s="213"/>
      <c r="B11" s="214"/>
      <c r="C11" s="217"/>
      <c r="D11" s="217"/>
      <c r="E11" s="217"/>
      <c r="F11" s="226"/>
      <c r="G11" s="223"/>
      <c r="H11" s="223"/>
      <c r="I11" s="224"/>
      <c r="J11" s="218"/>
      <c r="K11" s="219"/>
      <c r="L11" s="220"/>
      <c r="M11" s="198"/>
    </row>
    <row r="12" spans="1:13" ht="33.75" customHeight="1">
      <c r="A12" s="47"/>
      <c r="B12" s="64"/>
      <c r="C12" s="64"/>
      <c r="D12" s="65"/>
      <c r="E12" s="65"/>
      <c r="F12" s="42"/>
      <c r="G12" s="42"/>
      <c r="H12" s="41"/>
      <c r="I12" s="42"/>
      <c r="J12" s="44"/>
      <c r="K12" s="45"/>
      <c r="L12" s="46"/>
      <c r="M12" s="63"/>
    </row>
    <row r="13" spans="1:40" s="4" customFormat="1" ht="38.25" customHeight="1">
      <c r="A13" s="225" t="s">
        <v>14</v>
      </c>
      <c r="B13" s="225"/>
      <c r="C13" s="25"/>
      <c r="D13" s="25"/>
      <c r="E13" s="68"/>
      <c r="F13" s="112">
        <f>F14+F28+F49</f>
        <v>334822</v>
      </c>
      <c r="G13" s="112">
        <f>G14+G28+G49</f>
        <v>289212</v>
      </c>
      <c r="H13" s="112">
        <f>H14+H28+H49</f>
        <v>299212</v>
      </c>
      <c r="I13" s="112">
        <f>I14+I28+I49</f>
        <v>923246</v>
      </c>
      <c r="J13" s="5"/>
      <c r="K13" s="6"/>
      <c r="L13" s="23"/>
      <c r="M13" s="40"/>
      <c r="N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4" customFormat="1" ht="31.5" customHeight="1">
      <c r="A14" s="77"/>
      <c r="B14" s="71" t="s">
        <v>15</v>
      </c>
      <c r="C14" s="72"/>
      <c r="D14" s="72"/>
      <c r="E14" s="73"/>
      <c r="F14" s="113">
        <f>SUM(F15:F27)</f>
        <v>101252</v>
      </c>
      <c r="G14" s="113">
        <f>SUM(G15:G27)</f>
        <v>65942</v>
      </c>
      <c r="H14" s="113">
        <f>SUM(H15:H27)</f>
        <v>65942</v>
      </c>
      <c r="I14" s="113">
        <f>SUM(I15:I27)</f>
        <v>233136</v>
      </c>
      <c r="J14" s="74"/>
      <c r="K14" s="75"/>
      <c r="L14" s="76"/>
      <c r="M14" s="76"/>
      <c r="N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81" ht="50.25" customHeight="1">
      <c r="A15" s="36" t="s">
        <v>65</v>
      </c>
      <c r="B15" s="133" t="s">
        <v>440</v>
      </c>
      <c r="C15" s="31" t="s">
        <v>170</v>
      </c>
      <c r="D15" s="31" t="s">
        <v>40</v>
      </c>
      <c r="E15" s="26" t="s">
        <v>804</v>
      </c>
      <c r="F15" s="114">
        <v>0</v>
      </c>
      <c r="G15" s="114">
        <v>0</v>
      </c>
      <c r="H15" s="115">
        <v>0</v>
      </c>
      <c r="I15" s="115">
        <f>H15+G15+F15</f>
        <v>0</v>
      </c>
      <c r="J15" s="37" t="s">
        <v>1183</v>
      </c>
      <c r="K15" s="38" t="s">
        <v>352</v>
      </c>
      <c r="L15" s="35" t="s">
        <v>397</v>
      </c>
      <c r="M15" s="48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40" s="8" customFormat="1" ht="69.75" customHeight="1">
      <c r="A16" s="36" t="s">
        <v>66</v>
      </c>
      <c r="B16" s="134" t="s">
        <v>474</v>
      </c>
      <c r="C16" s="35" t="s">
        <v>175</v>
      </c>
      <c r="D16" s="35" t="s">
        <v>39</v>
      </c>
      <c r="E16" s="27" t="s">
        <v>475</v>
      </c>
      <c r="F16" s="116">
        <v>0</v>
      </c>
      <c r="G16" s="116">
        <v>0</v>
      </c>
      <c r="H16" s="117">
        <v>0</v>
      </c>
      <c r="I16" s="115">
        <f aca="true" t="shared" si="0" ref="I16:I23">H16+G16+F16</f>
        <v>0</v>
      </c>
      <c r="J16" s="37" t="s">
        <v>1183</v>
      </c>
      <c r="K16" s="38" t="s">
        <v>352</v>
      </c>
      <c r="L16" s="35" t="s">
        <v>476</v>
      </c>
      <c r="M16" s="48"/>
      <c r="N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8" customFormat="1" ht="69.75" customHeight="1">
      <c r="A17" s="36" t="s">
        <v>67</v>
      </c>
      <c r="B17" s="134" t="s">
        <v>643</v>
      </c>
      <c r="C17" s="35" t="s">
        <v>171</v>
      </c>
      <c r="D17" s="35" t="s">
        <v>39</v>
      </c>
      <c r="E17" s="27" t="s">
        <v>643</v>
      </c>
      <c r="F17" s="116">
        <v>53030</v>
      </c>
      <c r="G17" s="116">
        <v>53030</v>
      </c>
      <c r="H17" s="116">
        <v>53030</v>
      </c>
      <c r="I17" s="115">
        <f t="shared" si="0"/>
        <v>159090</v>
      </c>
      <c r="J17" s="81" t="s">
        <v>645</v>
      </c>
      <c r="K17" s="49" t="s">
        <v>352</v>
      </c>
      <c r="L17" s="94" t="s">
        <v>554</v>
      </c>
      <c r="M17" s="48"/>
      <c r="N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8" customFormat="1" ht="69.75" customHeight="1">
      <c r="A18" s="36" t="s">
        <v>819</v>
      </c>
      <c r="B18" s="135" t="s">
        <v>567</v>
      </c>
      <c r="C18" s="31" t="s">
        <v>173</v>
      </c>
      <c r="D18" s="31" t="s">
        <v>40</v>
      </c>
      <c r="E18" s="84" t="s">
        <v>568</v>
      </c>
      <c r="F18" s="119">
        <v>0</v>
      </c>
      <c r="G18" s="119">
        <v>0</v>
      </c>
      <c r="H18" s="119">
        <v>0</v>
      </c>
      <c r="I18" s="114">
        <f t="shared" si="0"/>
        <v>0</v>
      </c>
      <c r="J18" s="92" t="s">
        <v>1184</v>
      </c>
      <c r="K18" s="93" t="s">
        <v>352</v>
      </c>
      <c r="L18" s="94" t="s">
        <v>566</v>
      </c>
      <c r="M18" s="48"/>
      <c r="N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8" customFormat="1" ht="69.75" customHeight="1">
      <c r="A19" s="36" t="s">
        <v>820</v>
      </c>
      <c r="B19" s="135" t="s">
        <v>692</v>
      </c>
      <c r="C19" s="31" t="s">
        <v>173</v>
      </c>
      <c r="D19" s="31" t="s">
        <v>39</v>
      </c>
      <c r="E19" s="84" t="s">
        <v>693</v>
      </c>
      <c r="F19" s="119">
        <v>8912</v>
      </c>
      <c r="G19" s="119">
        <v>8912</v>
      </c>
      <c r="H19" s="119">
        <v>8912</v>
      </c>
      <c r="I19" s="114">
        <f t="shared" si="0"/>
        <v>26736</v>
      </c>
      <c r="J19" s="92" t="s">
        <v>694</v>
      </c>
      <c r="K19" s="93" t="s">
        <v>352</v>
      </c>
      <c r="L19" s="94" t="s">
        <v>695</v>
      </c>
      <c r="M19" s="48"/>
      <c r="N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8" customFormat="1" ht="69.75" customHeight="1">
      <c r="A20" s="36" t="s">
        <v>821</v>
      </c>
      <c r="B20" s="133" t="s">
        <v>701</v>
      </c>
      <c r="C20" s="31" t="s">
        <v>167</v>
      </c>
      <c r="D20" s="31" t="s">
        <v>39</v>
      </c>
      <c r="E20" s="27" t="s">
        <v>702</v>
      </c>
      <c r="F20" s="116">
        <v>35310</v>
      </c>
      <c r="G20" s="116">
        <v>0</v>
      </c>
      <c r="H20" s="116">
        <v>0</v>
      </c>
      <c r="I20" s="114">
        <f t="shared" si="0"/>
        <v>35310</v>
      </c>
      <c r="J20" s="81" t="s">
        <v>700</v>
      </c>
      <c r="K20" s="49">
        <v>2018</v>
      </c>
      <c r="L20" s="48" t="s">
        <v>554</v>
      </c>
      <c r="M20" s="48"/>
      <c r="N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8" customFormat="1" ht="69.75" customHeight="1">
      <c r="A21" s="36" t="s">
        <v>822</v>
      </c>
      <c r="B21" s="133" t="s">
        <v>735</v>
      </c>
      <c r="C21" s="31" t="s">
        <v>167</v>
      </c>
      <c r="D21" s="31" t="s">
        <v>40</v>
      </c>
      <c r="E21" s="27" t="s">
        <v>736</v>
      </c>
      <c r="F21" s="116">
        <v>3000</v>
      </c>
      <c r="G21" s="116">
        <v>3000</v>
      </c>
      <c r="H21" s="116">
        <v>3000</v>
      </c>
      <c r="I21" s="114">
        <f t="shared" si="0"/>
        <v>9000</v>
      </c>
      <c r="J21" s="81" t="s">
        <v>1185</v>
      </c>
      <c r="K21" s="49" t="s">
        <v>352</v>
      </c>
      <c r="L21" s="48" t="s">
        <v>554</v>
      </c>
      <c r="M21" s="48"/>
      <c r="N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13" s="9" customFormat="1" ht="75" customHeight="1">
      <c r="A22" s="36" t="s">
        <v>823</v>
      </c>
      <c r="B22" s="133" t="s">
        <v>1243</v>
      </c>
      <c r="C22" s="31" t="s">
        <v>168</v>
      </c>
      <c r="D22" s="31" t="s">
        <v>40</v>
      </c>
      <c r="E22" s="26" t="s">
        <v>1244</v>
      </c>
      <c r="F22" s="115">
        <v>0</v>
      </c>
      <c r="G22" s="115">
        <v>0</v>
      </c>
      <c r="H22" s="115">
        <v>0</v>
      </c>
      <c r="I22" s="115">
        <f t="shared" si="0"/>
        <v>0</v>
      </c>
      <c r="J22" s="37" t="s">
        <v>1186</v>
      </c>
      <c r="K22" s="32" t="s">
        <v>352</v>
      </c>
      <c r="L22" s="33" t="s">
        <v>737</v>
      </c>
      <c r="M22" s="48"/>
    </row>
    <row r="23" spans="1:13" s="9" customFormat="1" ht="60" customHeight="1">
      <c r="A23" s="36" t="s">
        <v>824</v>
      </c>
      <c r="B23" s="133" t="s">
        <v>738</v>
      </c>
      <c r="C23" s="31" t="s">
        <v>172</v>
      </c>
      <c r="D23" s="31" t="s">
        <v>40</v>
      </c>
      <c r="E23" s="26" t="s">
        <v>805</v>
      </c>
      <c r="F23" s="114">
        <v>500</v>
      </c>
      <c r="G23" s="114">
        <v>500</v>
      </c>
      <c r="H23" s="114">
        <v>500</v>
      </c>
      <c r="I23" s="115">
        <f t="shared" si="0"/>
        <v>1500</v>
      </c>
      <c r="J23" s="154" t="s">
        <v>1183</v>
      </c>
      <c r="K23" s="32" t="s">
        <v>352</v>
      </c>
      <c r="L23" s="33" t="s">
        <v>737</v>
      </c>
      <c r="M23" s="48"/>
    </row>
    <row r="24" spans="1:13" s="9" customFormat="1" ht="60" customHeight="1">
      <c r="A24" s="36" t="s">
        <v>825</v>
      </c>
      <c r="B24" s="133" t="s">
        <v>739</v>
      </c>
      <c r="C24" s="31" t="s">
        <v>172</v>
      </c>
      <c r="D24" s="31" t="s">
        <v>40</v>
      </c>
      <c r="E24" s="26" t="s">
        <v>740</v>
      </c>
      <c r="F24" s="114">
        <v>500</v>
      </c>
      <c r="G24" s="114">
        <v>500</v>
      </c>
      <c r="H24" s="114">
        <v>500</v>
      </c>
      <c r="I24" s="115">
        <f>H24+G24+F24</f>
        <v>1500</v>
      </c>
      <c r="J24" s="154" t="s">
        <v>1183</v>
      </c>
      <c r="K24" s="32" t="s">
        <v>352</v>
      </c>
      <c r="L24" s="33" t="s">
        <v>737</v>
      </c>
      <c r="M24" s="48"/>
    </row>
    <row r="25" spans="1:13" s="9" customFormat="1" ht="108" customHeight="1">
      <c r="A25" s="36" t="s">
        <v>826</v>
      </c>
      <c r="B25" s="133" t="s">
        <v>1310</v>
      </c>
      <c r="C25" s="31" t="s">
        <v>176</v>
      </c>
      <c r="D25" s="31" t="s">
        <v>40</v>
      </c>
      <c r="E25" s="26" t="s">
        <v>1311</v>
      </c>
      <c r="F25" s="114">
        <v>0</v>
      </c>
      <c r="G25" s="114">
        <v>0</v>
      </c>
      <c r="H25" s="114">
        <v>0</v>
      </c>
      <c r="I25" s="114">
        <f>H25+G25+F25</f>
        <v>0</v>
      </c>
      <c r="J25" s="32"/>
      <c r="K25" s="32" t="s">
        <v>352</v>
      </c>
      <c r="L25" s="33" t="s">
        <v>742</v>
      </c>
      <c r="M25" s="48"/>
    </row>
    <row r="26" spans="1:13" s="9" customFormat="1" ht="60" customHeight="1">
      <c r="A26" s="36" t="s">
        <v>827</v>
      </c>
      <c r="B26" s="133" t="s">
        <v>741</v>
      </c>
      <c r="C26" s="31" t="s">
        <v>176</v>
      </c>
      <c r="D26" s="31" t="s">
        <v>40</v>
      </c>
      <c r="E26" s="26" t="s">
        <v>1270</v>
      </c>
      <c r="F26" s="114">
        <v>0</v>
      </c>
      <c r="G26" s="114">
        <v>0</v>
      </c>
      <c r="H26" s="114">
        <v>0</v>
      </c>
      <c r="I26" s="114">
        <f>H26+G26+F26</f>
        <v>0</v>
      </c>
      <c r="J26" s="32"/>
      <c r="K26" s="32" t="s">
        <v>352</v>
      </c>
      <c r="L26" s="33" t="s">
        <v>554</v>
      </c>
      <c r="M26" s="48"/>
    </row>
    <row r="27" spans="1:13" s="9" customFormat="1" ht="60" customHeight="1">
      <c r="A27" s="36"/>
      <c r="B27" s="133"/>
      <c r="C27" s="31"/>
      <c r="D27" s="31"/>
      <c r="E27" s="26"/>
      <c r="F27" s="114"/>
      <c r="G27" s="114"/>
      <c r="H27" s="114"/>
      <c r="I27" s="114"/>
      <c r="J27" s="32"/>
      <c r="K27" s="32"/>
      <c r="L27" s="33"/>
      <c r="M27" s="48"/>
    </row>
    <row r="28" spans="1:40" s="4" customFormat="1" ht="31.5" customHeight="1">
      <c r="A28" s="70"/>
      <c r="B28" s="71" t="s">
        <v>4</v>
      </c>
      <c r="C28" s="72"/>
      <c r="D28" s="72"/>
      <c r="E28" s="73"/>
      <c r="F28" s="113">
        <f>SUM(F29:F48)</f>
        <v>233570</v>
      </c>
      <c r="G28" s="113">
        <f>SUM(G29:G48)</f>
        <v>222770</v>
      </c>
      <c r="H28" s="113">
        <f>SUM(H29:H48)</f>
        <v>232770</v>
      </c>
      <c r="I28" s="113">
        <f>SUM(I29:I48)</f>
        <v>689110</v>
      </c>
      <c r="J28" s="74"/>
      <c r="K28" s="75"/>
      <c r="L28" s="76"/>
      <c r="M28" s="76"/>
      <c r="N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81" ht="50.25" customHeight="1">
      <c r="A29" s="36" t="s">
        <v>68</v>
      </c>
      <c r="B29" s="134" t="s">
        <v>703</v>
      </c>
      <c r="C29" s="31" t="s">
        <v>195</v>
      </c>
      <c r="D29" s="31" t="s">
        <v>39</v>
      </c>
      <c r="E29" s="26" t="s">
        <v>704</v>
      </c>
      <c r="F29" s="114">
        <v>0</v>
      </c>
      <c r="G29" s="114">
        <v>0</v>
      </c>
      <c r="H29" s="115">
        <v>0</v>
      </c>
      <c r="I29" s="115">
        <f>H29+G29+F29</f>
        <v>0</v>
      </c>
      <c r="J29" s="37" t="s">
        <v>1187</v>
      </c>
      <c r="K29" s="38" t="s">
        <v>352</v>
      </c>
      <c r="L29" s="35" t="s">
        <v>705</v>
      </c>
      <c r="M29" s="48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40" s="8" customFormat="1" ht="69.75" customHeight="1">
      <c r="A30" s="36" t="s">
        <v>69</v>
      </c>
      <c r="B30" s="134" t="s">
        <v>346</v>
      </c>
      <c r="C30" s="35" t="s">
        <v>195</v>
      </c>
      <c r="D30" s="35" t="s">
        <v>39</v>
      </c>
      <c r="E30" s="27" t="s">
        <v>347</v>
      </c>
      <c r="F30" s="116">
        <v>20000</v>
      </c>
      <c r="G30" s="116">
        <v>10000</v>
      </c>
      <c r="H30" s="117"/>
      <c r="I30" s="115">
        <f aca="true" t="shared" si="1" ref="I30:I47">H30+G30+F30</f>
        <v>30000</v>
      </c>
      <c r="J30" s="37" t="s">
        <v>1187</v>
      </c>
      <c r="K30" s="38" t="s">
        <v>597</v>
      </c>
      <c r="L30" s="48" t="s">
        <v>809</v>
      </c>
      <c r="M30" s="48"/>
      <c r="N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3" s="9" customFormat="1" ht="51" customHeight="1">
      <c r="A31" s="36" t="s">
        <v>70</v>
      </c>
      <c r="B31" s="133" t="s">
        <v>348</v>
      </c>
      <c r="C31" s="31" t="s">
        <v>195</v>
      </c>
      <c r="D31" s="31" t="s">
        <v>39</v>
      </c>
      <c r="E31" s="26" t="s">
        <v>349</v>
      </c>
      <c r="F31" s="115">
        <v>3000</v>
      </c>
      <c r="G31" s="115"/>
      <c r="H31" s="115"/>
      <c r="I31" s="115">
        <f t="shared" si="1"/>
        <v>3000</v>
      </c>
      <c r="J31" s="32" t="s">
        <v>1188</v>
      </c>
      <c r="K31" s="32" t="s">
        <v>598</v>
      </c>
      <c r="L31" s="33" t="s">
        <v>351</v>
      </c>
      <c r="M31" s="34"/>
    </row>
    <row r="32" spans="1:13" s="9" customFormat="1" ht="51" customHeight="1">
      <c r="A32" s="36" t="s">
        <v>810</v>
      </c>
      <c r="B32" s="133" t="s">
        <v>460</v>
      </c>
      <c r="C32" s="31" t="s">
        <v>200</v>
      </c>
      <c r="D32" s="31" t="s">
        <v>40</v>
      </c>
      <c r="E32" s="26" t="s">
        <v>1296</v>
      </c>
      <c r="F32" s="114"/>
      <c r="G32" s="114">
        <v>10000</v>
      </c>
      <c r="H32" s="114">
        <v>30000</v>
      </c>
      <c r="I32" s="115">
        <f t="shared" si="1"/>
        <v>40000</v>
      </c>
      <c r="J32" s="32" t="s">
        <v>1189</v>
      </c>
      <c r="K32" s="32" t="s">
        <v>459</v>
      </c>
      <c r="L32" s="33" t="s">
        <v>397</v>
      </c>
      <c r="M32" s="34"/>
    </row>
    <row r="33" spans="1:13" s="9" customFormat="1" ht="72.75" customHeight="1">
      <c r="A33" s="36" t="s">
        <v>811</v>
      </c>
      <c r="B33" s="133" t="s">
        <v>477</v>
      </c>
      <c r="C33" s="31" t="s">
        <v>201</v>
      </c>
      <c r="D33" s="31" t="s">
        <v>39</v>
      </c>
      <c r="E33" s="87" t="s">
        <v>806</v>
      </c>
      <c r="F33" s="114">
        <v>0</v>
      </c>
      <c r="G33" s="114">
        <v>0</v>
      </c>
      <c r="H33" s="114">
        <v>0</v>
      </c>
      <c r="I33" s="115">
        <f t="shared" si="1"/>
        <v>0</v>
      </c>
      <c r="J33" s="154" t="s">
        <v>1183</v>
      </c>
      <c r="K33" s="38" t="s">
        <v>352</v>
      </c>
      <c r="L33" s="35" t="s">
        <v>476</v>
      </c>
      <c r="M33" s="34"/>
    </row>
    <row r="34" spans="1:13" s="9" customFormat="1" ht="72.75" customHeight="1">
      <c r="A34" s="36" t="s">
        <v>812</v>
      </c>
      <c r="B34" s="134" t="s">
        <v>478</v>
      </c>
      <c r="C34" s="31" t="s">
        <v>203</v>
      </c>
      <c r="D34" s="31" t="s">
        <v>39</v>
      </c>
      <c r="E34" s="88" t="s">
        <v>479</v>
      </c>
      <c r="F34" s="114">
        <v>0</v>
      </c>
      <c r="G34" s="114">
        <v>0</v>
      </c>
      <c r="H34" s="114">
        <v>0</v>
      </c>
      <c r="I34" s="115">
        <f t="shared" si="1"/>
        <v>0</v>
      </c>
      <c r="J34" s="154" t="s">
        <v>1183</v>
      </c>
      <c r="K34" s="38" t="s">
        <v>352</v>
      </c>
      <c r="L34" s="35" t="s">
        <v>476</v>
      </c>
      <c r="M34" s="34"/>
    </row>
    <row r="35" spans="1:13" s="9" customFormat="1" ht="72.75" customHeight="1">
      <c r="A35" s="36" t="s">
        <v>813</v>
      </c>
      <c r="B35" s="133" t="s">
        <v>536</v>
      </c>
      <c r="C35" s="31" t="s">
        <v>183</v>
      </c>
      <c r="D35" s="31" t="s">
        <v>40</v>
      </c>
      <c r="E35" s="26" t="s">
        <v>538</v>
      </c>
      <c r="F35" s="114">
        <v>0</v>
      </c>
      <c r="G35" s="114">
        <v>0</v>
      </c>
      <c r="H35" s="114">
        <v>0</v>
      </c>
      <c r="I35" s="115">
        <f t="shared" si="1"/>
        <v>0</v>
      </c>
      <c r="J35" s="32" t="s">
        <v>1186</v>
      </c>
      <c r="K35" s="49">
        <v>2020</v>
      </c>
      <c r="L35" s="48" t="s">
        <v>540</v>
      </c>
      <c r="M35" s="34"/>
    </row>
    <row r="36" spans="1:13" s="9" customFormat="1" ht="72.75" customHeight="1">
      <c r="A36" s="36" t="s">
        <v>814</v>
      </c>
      <c r="B36" s="134" t="s">
        <v>537</v>
      </c>
      <c r="C36" s="31" t="s">
        <v>183</v>
      </c>
      <c r="D36" s="31" t="s">
        <v>40</v>
      </c>
      <c r="E36" s="27" t="s">
        <v>539</v>
      </c>
      <c r="F36" s="114"/>
      <c r="G36" s="114">
        <v>1200</v>
      </c>
      <c r="H36" s="114">
        <v>1200</v>
      </c>
      <c r="I36" s="115">
        <f t="shared" si="1"/>
        <v>2400</v>
      </c>
      <c r="J36" s="32" t="s">
        <v>1186</v>
      </c>
      <c r="K36" s="49" t="s">
        <v>459</v>
      </c>
      <c r="L36" s="48" t="s">
        <v>540</v>
      </c>
      <c r="M36" s="34"/>
    </row>
    <row r="37" spans="1:13" s="9" customFormat="1" ht="72.75" customHeight="1">
      <c r="A37" s="36" t="s">
        <v>815</v>
      </c>
      <c r="B37" s="133" t="s">
        <v>541</v>
      </c>
      <c r="C37" s="31" t="s">
        <v>200</v>
      </c>
      <c r="D37" s="31" t="s">
        <v>40</v>
      </c>
      <c r="E37" s="27" t="s">
        <v>542</v>
      </c>
      <c r="F37" s="114">
        <v>0</v>
      </c>
      <c r="G37" s="114">
        <v>0</v>
      </c>
      <c r="H37" s="114">
        <v>0</v>
      </c>
      <c r="I37" s="115">
        <f t="shared" si="1"/>
        <v>0</v>
      </c>
      <c r="J37" s="32" t="s">
        <v>1189</v>
      </c>
      <c r="K37" s="49" t="s">
        <v>352</v>
      </c>
      <c r="L37" s="48" t="s">
        <v>540</v>
      </c>
      <c r="M37" s="34"/>
    </row>
    <row r="38" spans="1:13" s="9" customFormat="1" ht="72.75" customHeight="1">
      <c r="A38" s="36" t="s">
        <v>816</v>
      </c>
      <c r="B38" s="133" t="s">
        <v>696</v>
      </c>
      <c r="C38" s="31" t="s">
        <v>197</v>
      </c>
      <c r="D38" s="31" t="s">
        <v>39</v>
      </c>
      <c r="E38" s="12" t="s">
        <v>696</v>
      </c>
      <c r="F38" s="114">
        <v>7375</v>
      </c>
      <c r="G38" s="114">
        <v>7375</v>
      </c>
      <c r="H38" s="114">
        <v>7375</v>
      </c>
      <c r="I38" s="115">
        <f t="shared" si="1"/>
        <v>22125</v>
      </c>
      <c r="J38" s="32" t="s">
        <v>1190</v>
      </c>
      <c r="K38" s="49" t="s">
        <v>352</v>
      </c>
      <c r="L38" s="48" t="s">
        <v>809</v>
      </c>
      <c r="M38" s="34"/>
    </row>
    <row r="39" spans="1:13" s="9" customFormat="1" ht="72.75" customHeight="1">
      <c r="A39" s="36" t="s">
        <v>817</v>
      </c>
      <c r="B39" s="133" t="s">
        <v>697</v>
      </c>
      <c r="C39" s="31" t="s">
        <v>199</v>
      </c>
      <c r="D39" s="31" t="s">
        <v>39</v>
      </c>
      <c r="E39" s="12" t="s">
        <v>807</v>
      </c>
      <c r="F39" s="114">
        <v>10000</v>
      </c>
      <c r="G39" s="114"/>
      <c r="H39" s="114"/>
      <c r="I39" s="115">
        <f t="shared" si="1"/>
        <v>10000</v>
      </c>
      <c r="J39" s="32" t="s">
        <v>1190</v>
      </c>
      <c r="K39" s="49">
        <v>2018</v>
      </c>
      <c r="L39" s="48" t="s">
        <v>809</v>
      </c>
      <c r="M39" s="34"/>
    </row>
    <row r="40" spans="1:13" s="9" customFormat="1" ht="72.75" customHeight="1">
      <c r="A40" s="36" t="s">
        <v>818</v>
      </c>
      <c r="B40" s="133" t="s">
        <v>698</v>
      </c>
      <c r="C40" s="31" t="s">
        <v>195</v>
      </c>
      <c r="D40" s="31" t="s">
        <v>39</v>
      </c>
      <c r="E40" s="107" t="s">
        <v>699</v>
      </c>
      <c r="F40" s="114">
        <v>168195</v>
      </c>
      <c r="G40" s="119">
        <v>168195</v>
      </c>
      <c r="H40" s="119">
        <v>168195</v>
      </c>
      <c r="I40" s="114">
        <f t="shared" si="1"/>
        <v>504585</v>
      </c>
      <c r="J40" s="32" t="s">
        <v>1187</v>
      </c>
      <c r="K40" s="49" t="s">
        <v>352</v>
      </c>
      <c r="L40" s="48" t="s">
        <v>809</v>
      </c>
      <c r="M40" s="34"/>
    </row>
    <row r="41" spans="1:13" s="9" customFormat="1" ht="72.75" customHeight="1">
      <c r="A41" s="36" t="s">
        <v>1018</v>
      </c>
      <c r="B41" s="133" t="s">
        <v>1017</v>
      </c>
      <c r="C41" s="31" t="s">
        <v>182</v>
      </c>
      <c r="D41" s="31" t="s">
        <v>40</v>
      </c>
      <c r="E41" s="27" t="s">
        <v>1019</v>
      </c>
      <c r="F41" s="114">
        <v>0</v>
      </c>
      <c r="G41" s="114">
        <v>0</v>
      </c>
      <c r="H41" s="114">
        <v>0</v>
      </c>
      <c r="I41" s="114">
        <f t="shared" si="1"/>
        <v>0</v>
      </c>
      <c r="J41" s="32" t="s">
        <v>1191</v>
      </c>
      <c r="K41" s="49" t="s">
        <v>352</v>
      </c>
      <c r="L41" s="48" t="s">
        <v>809</v>
      </c>
      <c r="M41" s="34"/>
    </row>
    <row r="42" spans="1:13" s="9" customFormat="1" ht="72.75" customHeight="1">
      <c r="A42" s="36" t="s">
        <v>1021</v>
      </c>
      <c r="B42" s="133" t="s">
        <v>1020</v>
      </c>
      <c r="C42" s="31" t="s">
        <v>189</v>
      </c>
      <c r="D42" s="31" t="s">
        <v>40</v>
      </c>
      <c r="E42" s="27" t="s">
        <v>1022</v>
      </c>
      <c r="F42" s="114">
        <v>0</v>
      </c>
      <c r="G42" s="114">
        <v>0</v>
      </c>
      <c r="H42" s="114">
        <v>0</v>
      </c>
      <c r="I42" s="114">
        <f t="shared" si="1"/>
        <v>0</v>
      </c>
      <c r="J42" s="32" t="s">
        <v>1192</v>
      </c>
      <c r="K42" s="49" t="s">
        <v>459</v>
      </c>
      <c r="L42" s="94" t="s">
        <v>566</v>
      </c>
      <c r="M42" s="34"/>
    </row>
    <row r="43" spans="1:13" s="9" customFormat="1" ht="72.75" customHeight="1">
      <c r="A43" s="36" t="s">
        <v>1023</v>
      </c>
      <c r="B43" s="135" t="s">
        <v>1024</v>
      </c>
      <c r="C43" s="153" t="s">
        <v>196</v>
      </c>
      <c r="D43" s="153" t="s">
        <v>39</v>
      </c>
      <c r="E43" s="83" t="s">
        <v>1025</v>
      </c>
      <c r="F43" s="119">
        <v>0</v>
      </c>
      <c r="G43" s="119">
        <v>0</v>
      </c>
      <c r="H43" s="119">
        <v>0</v>
      </c>
      <c r="I43" s="119">
        <f t="shared" si="1"/>
        <v>0</v>
      </c>
      <c r="J43" s="92" t="s">
        <v>1187</v>
      </c>
      <c r="K43" s="93" t="s">
        <v>459</v>
      </c>
      <c r="L43" s="94" t="s">
        <v>1026</v>
      </c>
      <c r="M43" s="34"/>
    </row>
    <row r="44" spans="1:13" s="9" customFormat="1" ht="72.75" customHeight="1">
      <c r="A44" s="36" t="s">
        <v>1271</v>
      </c>
      <c r="B44" s="135" t="s">
        <v>1272</v>
      </c>
      <c r="C44" s="153" t="s">
        <v>178</v>
      </c>
      <c r="D44" s="153" t="s">
        <v>40</v>
      </c>
      <c r="E44" s="83" t="s">
        <v>1273</v>
      </c>
      <c r="F44" s="119">
        <v>0</v>
      </c>
      <c r="G44" s="119">
        <v>1000</v>
      </c>
      <c r="H44" s="119">
        <v>1000</v>
      </c>
      <c r="I44" s="119">
        <f t="shared" si="1"/>
        <v>2000</v>
      </c>
      <c r="J44" s="32" t="s">
        <v>1191</v>
      </c>
      <c r="K44" s="93" t="s">
        <v>459</v>
      </c>
      <c r="L44" s="48" t="s">
        <v>809</v>
      </c>
      <c r="M44" s="34"/>
    </row>
    <row r="45" spans="1:13" s="9" customFormat="1" ht="72.75" customHeight="1">
      <c r="A45" s="36" t="s">
        <v>1299</v>
      </c>
      <c r="B45" s="135" t="s">
        <v>1300</v>
      </c>
      <c r="C45" s="153" t="s">
        <v>179</v>
      </c>
      <c r="D45" s="153" t="s">
        <v>40</v>
      </c>
      <c r="E45" s="83" t="s">
        <v>1301</v>
      </c>
      <c r="F45" s="119">
        <v>0</v>
      </c>
      <c r="G45" s="119">
        <v>0</v>
      </c>
      <c r="H45" s="119">
        <v>0</v>
      </c>
      <c r="I45" s="119">
        <f t="shared" si="1"/>
        <v>0</v>
      </c>
      <c r="J45" s="32" t="s">
        <v>1309</v>
      </c>
      <c r="K45" s="93" t="s">
        <v>352</v>
      </c>
      <c r="L45" s="48" t="s">
        <v>1302</v>
      </c>
      <c r="M45" s="34"/>
    </row>
    <row r="46" spans="1:13" s="9" customFormat="1" ht="72.75" customHeight="1">
      <c r="A46" s="36" t="s">
        <v>1303</v>
      </c>
      <c r="B46" s="135" t="s">
        <v>1305</v>
      </c>
      <c r="C46" s="153" t="s">
        <v>179</v>
      </c>
      <c r="D46" s="153" t="s">
        <v>39</v>
      </c>
      <c r="E46" s="83" t="s">
        <v>1307</v>
      </c>
      <c r="F46" s="119">
        <v>10000</v>
      </c>
      <c r="G46" s="119">
        <v>10000</v>
      </c>
      <c r="H46" s="119">
        <v>10000</v>
      </c>
      <c r="I46" s="119">
        <f t="shared" si="1"/>
        <v>30000</v>
      </c>
      <c r="J46" s="159" t="s">
        <v>1309</v>
      </c>
      <c r="K46" s="93" t="s">
        <v>352</v>
      </c>
      <c r="L46" s="48" t="s">
        <v>1302</v>
      </c>
      <c r="M46" s="34"/>
    </row>
    <row r="47" spans="1:13" s="9" customFormat="1" ht="72.75" customHeight="1">
      <c r="A47" s="36" t="s">
        <v>1304</v>
      </c>
      <c r="B47" s="135" t="s">
        <v>1306</v>
      </c>
      <c r="C47" s="153" t="s">
        <v>179</v>
      </c>
      <c r="D47" s="153" t="s">
        <v>39</v>
      </c>
      <c r="E47" s="83" t="s">
        <v>1308</v>
      </c>
      <c r="F47" s="119">
        <v>15000</v>
      </c>
      <c r="G47" s="119">
        <v>15000</v>
      </c>
      <c r="H47" s="119">
        <v>15000</v>
      </c>
      <c r="I47" s="119">
        <f t="shared" si="1"/>
        <v>45000</v>
      </c>
      <c r="J47" s="32" t="s">
        <v>1309</v>
      </c>
      <c r="K47" s="93" t="s">
        <v>352</v>
      </c>
      <c r="L47" s="48" t="s">
        <v>1302</v>
      </c>
      <c r="M47" s="34"/>
    </row>
    <row r="48" spans="1:13" s="9" customFormat="1" ht="51" customHeight="1">
      <c r="A48" s="30"/>
      <c r="B48" s="133"/>
      <c r="C48" s="31"/>
      <c r="D48" s="31"/>
      <c r="E48" s="26"/>
      <c r="F48" s="114"/>
      <c r="G48" s="114"/>
      <c r="H48" s="114"/>
      <c r="I48" s="114"/>
      <c r="J48" s="32"/>
      <c r="K48" s="32"/>
      <c r="L48" s="33"/>
      <c r="M48" s="34"/>
    </row>
    <row r="49" spans="1:40" s="4" customFormat="1" ht="31.5" customHeight="1">
      <c r="A49" s="70"/>
      <c r="B49" s="71" t="s">
        <v>16</v>
      </c>
      <c r="C49" s="72"/>
      <c r="D49" s="72"/>
      <c r="E49" s="73"/>
      <c r="F49" s="113">
        <f>SUM(F50:F51)</f>
        <v>0</v>
      </c>
      <c r="G49" s="113">
        <f>SUM(G50:G51)</f>
        <v>500</v>
      </c>
      <c r="H49" s="113">
        <f>SUM(H50:H51)</f>
        <v>500</v>
      </c>
      <c r="I49" s="113">
        <f>SUM(I50:I51)</f>
        <v>1000</v>
      </c>
      <c r="J49" s="74"/>
      <c r="K49" s="75"/>
      <c r="L49" s="76"/>
      <c r="M49" s="76"/>
      <c r="N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81" ht="50.25" customHeight="1">
      <c r="A50" s="36" t="s">
        <v>71</v>
      </c>
      <c r="B50" s="133" t="s">
        <v>808</v>
      </c>
      <c r="C50" s="31" t="s">
        <v>205</v>
      </c>
      <c r="D50" s="31" t="s">
        <v>40</v>
      </c>
      <c r="E50" s="26" t="s">
        <v>461</v>
      </c>
      <c r="F50" s="114"/>
      <c r="G50" s="114">
        <v>500</v>
      </c>
      <c r="H50" s="115">
        <v>500</v>
      </c>
      <c r="I50" s="115">
        <f>H50+G50+F50</f>
        <v>1000</v>
      </c>
      <c r="J50" s="37" t="s">
        <v>1190</v>
      </c>
      <c r="K50" s="38" t="s">
        <v>459</v>
      </c>
      <c r="L50" s="35" t="s">
        <v>398</v>
      </c>
      <c r="M50" s="48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1:40" s="8" customFormat="1" ht="69.75" customHeight="1">
      <c r="A51" s="36"/>
      <c r="B51" s="134"/>
      <c r="C51" s="35"/>
      <c r="D51" s="35"/>
      <c r="E51" s="27"/>
      <c r="F51" s="116"/>
      <c r="G51" s="116"/>
      <c r="H51" s="117"/>
      <c r="I51" s="115">
        <f>H51+G51+F51</f>
        <v>0</v>
      </c>
      <c r="J51" s="39"/>
      <c r="K51" s="38"/>
      <c r="L51" s="35"/>
      <c r="M51" s="35"/>
      <c r="N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5" ht="12.75" hidden="1">
      <c r="B55" s="139">
        <f>COUNTA(B50:B51,B29:B48,B15:B27)</f>
        <v>32</v>
      </c>
    </row>
    <row r="57" ht="12.75" hidden="1"/>
    <row r="58" spans="15:18" ht="12.75" hidden="1">
      <c r="O58" s="56" t="s">
        <v>116</v>
      </c>
      <c r="P58" s="56" t="s">
        <v>117</v>
      </c>
      <c r="Q58" s="56" t="s">
        <v>118</v>
      </c>
      <c r="R58" s="56" t="s">
        <v>119</v>
      </c>
    </row>
    <row r="59" spans="15:17" ht="45" hidden="1">
      <c r="O59" s="59" t="s">
        <v>167</v>
      </c>
      <c r="P59" s="59" t="s">
        <v>177</v>
      </c>
      <c r="Q59" s="59" t="s">
        <v>204</v>
      </c>
    </row>
    <row r="60" spans="15:17" ht="45" hidden="1">
      <c r="O60" s="59" t="s">
        <v>168</v>
      </c>
      <c r="P60" s="59" t="s">
        <v>178</v>
      </c>
      <c r="Q60" s="59" t="s">
        <v>205</v>
      </c>
    </row>
    <row r="61" spans="15:18" ht="45" hidden="1">
      <c r="O61" s="59" t="s">
        <v>169</v>
      </c>
      <c r="P61" s="59" t="s">
        <v>179</v>
      </c>
      <c r="Q61" s="59" t="s">
        <v>206</v>
      </c>
      <c r="R61" s="7"/>
    </row>
    <row r="62" spans="15:18" ht="45" hidden="1">
      <c r="O62" s="59" t="s">
        <v>170</v>
      </c>
      <c r="P62" s="59" t="s">
        <v>180</v>
      </c>
      <c r="Q62" s="62"/>
      <c r="R62" s="9"/>
    </row>
    <row r="63" spans="15:17" ht="75" hidden="1">
      <c r="O63" s="59" t="s">
        <v>171</v>
      </c>
      <c r="P63" s="59" t="s">
        <v>181</v>
      </c>
      <c r="Q63" s="62"/>
    </row>
    <row r="64" spans="15:17" ht="45" hidden="1">
      <c r="O64" s="59" t="s">
        <v>172</v>
      </c>
      <c r="P64" s="59" t="s">
        <v>182</v>
      </c>
      <c r="Q64" s="62"/>
    </row>
    <row r="65" spans="15:18" ht="30" hidden="1">
      <c r="O65" s="59" t="s">
        <v>173</v>
      </c>
      <c r="P65" s="59" t="s">
        <v>183</v>
      </c>
      <c r="Q65" s="62"/>
      <c r="R65" s="7"/>
    </row>
    <row r="66" spans="15:18" ht="45" hidden="1">
      <c r="O66" s="59" t="s">
        <v>174</v>
      </c>
      <c r="P66" s="59" t="s">
        <v>184</v>
      </c>
      <c r="Q66" s="62"/>
      <c r="R66" s="9"/>
    </row>
    <row r="67" spans="15:17" ht="45" hidden="1">
      <c r="O67" s="59" t="s">
        <v>175</v>
      </c>
      <c r="P67" s="59" t="s">
        <v>185</v>
      </c>
      <c r="Q67" s="62"/>
    </row>
    <row r="68" spans="15:17" ht="60" hidden="1">
      <c r="O68" s="59" t="s">
        <v>176</v>
      </c>
      <c r="P68" s="59" t="s">
        <v>186</v>
      </c>
      <c r="Q68" s="62"/>
    </row>
    <row r="69" spans="15:18" ht="30" hidden="1">
      <c r="O69" s="57"/>
      <c r="P69" s="59" t="s">
        <v>187</v>
      </c>
      <c r="Q69" s="62"/>
      <c r="R69" s="7"/>
    </row>
    <row r="70" spans="15:18" ht="45" hidden="1">
      <c r="O70" s="58"/>
      <c r="P70" s="59" t="s">
        <v>188</v>
      </c>
      <c r="Q70" s="62"/>
      <c r="R70" s="9"/>
    </row>
    <row r="71" spans="15:17" ht="45" hidden="1">
      <c r="O71" s="56"/>
      <c r="P71" s="59" t="s">
        <v>189</v>
      </c>
      <c r="Q71" s="62"/>
    </row>
    <row r="72" spans="15:17" ht="30" hidden="1">
      <c r="O72" s="56"/>
      <c r="P72" s="59" t="s">
        <v>190</v>
      </c>
      <c r="Q72" s="62"/>
    </row>
    <row r="73" spans="15:17" ht="45" hidden="1">
      <c r="O73" s="56"/>
      <c r="P73" s="59" t="s">
        <v>191</v>
      </c>
      <c r="Q73" s="56"/>
    </row>
    <row r="74" spans="15:17" ht="30" hidden="1">
      <c r="O74" s="56"/>
      <c r="P74" s="59" t="s">
        <v>192</v>
      </c>
      <c r="Q74" s="56"/>
    </row>
    <row r="75" spans="15:17" ht="30" hidden="1">
      <c r="O75" s="56"/>
      <c r="P75" s="59" t="s">
        <v>193</v>
      </c>
      <c r="Q75" s="56"/>
    </row>
    <row r="76" spans="15:17" ht="45" hidden="1">
      <c r="O76" s="56"/>
      <c r="P76" s="59" t="s">
        <v>194</v>
      </c>
      <c r="Q76" s="56"/>
    </row>
    <row r="77" spans="15:17" ht="30" hidden="1">
      <c r="O77" s="56"/>
      <c r="P77" s="59" t="s">
        <v>195</v>
      </c>
      <c r="Q77" s="56"/>
    </row>
    <row r="78" spans="15:17" ht="30" hidden="1">
      <c r="O78" s="56"/>
      <c r="P78" s="59" t="s">
        <v>196</v>
      </c>
      <c r="Q78" s="56"/>
    </row>
    <row r="79" spans="15:17" ht="45" hidden="1">
      <c r="O79" s="56"/>
      <c r="P79" s="59" t="s">
        <v>197</v>
      </c>
      <c r="Q79" s="56"/>
    </row>
    <row r="80" spans="15:17" ht="30" hidden="1">
      <c r="O80" s="56"/>
      <c r="P80" s="59" t="s">
        <v>198</v>
      </c>
      <c r="Q80" s="56"/>
    </row>
    <row r="81" spans="15:17" ht="30" hidden="1">
      <c r="O81" s="56"/>
      <c r="P81" s="59" t="s">
        <v>199</v>
      </c>
      <c r="Q81" s="56"/>
    </row>
    <row r="82" spans="15:17" ht="60" hidden="1">
      <c r="O82" s="56"/>
      <c r="P82" s="59" t="s">
        <v>200</v>
      </c>
      <c r="Q82" s="56"/>
    </row>
    <row r="83" spans="15:17" ht="30" hidden="1">
      <c r="O83" s="56"/>
      <c r="P83" s="59" t="s">
        <v>201</v>
      </c>
      <c r="Q83" s="56"/>
    </row>
    <row r="84" spans="15:17" ht="45" hidden="1">
      <c r="O84" s="56"/>
      <c r="P84" s="59" t="s">
        <v>202</v>
      </c>
      <c r="Q84" s="56"/>
    </row>
    <row r="85" spans="15:17" ht="45" hidden="1">
      <c r="O85" s="56"/>
      <c r="P85" s="59" t="s">
        <v>203</v>
      </c>
      <c r="Q85" s="56"/>
    </row>
    <row r="86" ht="12.75" hidden="1"/>
    <row r="87" ht="12.75" hidden="1"/>
  </sheetData>
  <sheetProtection/>
  <mergeCells count="22">
    <mergeCell ref="A13:B13"/>
    <mergeCell ref="D8:D11"/>
    <mergeCell ref="E8:E11"/>
    <mergeCell ref="F8:F11"/>
    <mergeCell ref="G8:G11"/>
    <mergeCell ref="H8:H11"/>
    <mergeCell ref="I8:I11"/>
    <mergeCell ref="M8:M11"/>
    <mergeCell ref="A6:J6"/>
    <mergeCell ref="K6:L6"/>
    <mergeCell ref="J8:J11"/>
    <mergeCell ref="K8:K11"/>
    <mergeCell ref="L8:L11"/>
    <mergeCell ref="A7:J7"/>
    <mergeCell ref="A8:A11"/>
    <mergeCell ref="B8:B11"/>
    <mergeCell ref="C8:C11"/>
    <mergeCell ref="A1:L1"/>
    <mergeCell ref="A2:L2"/>
    <mergeCell ref="A3:L3"/>
    <mergeCell ref="A4:L4"/>
    <mergeCell ref="A5:L5"/>
  </mergeCells>
  <dataValidations count="4">
    <dataValidation type="list" allowBlank="1" showInputMessage="1" showErrorMessage="1" sqref="D50:D51 D15:D27 D29:D48">
      <formula1>$N$3:$N$5</formula1>
    </dataValidation>
    <dataValidation type="list" allowBlank="1" showInputMessage="1" showErrorMessage="1" sqref="C15:C27">
      <formula1>$O$59:$O$68</formula1>
    </dataValidation>
    <dataValidation type="list" allowBlank="1" showInputMessage="1" showErrorMessage="1" sqref="C50:C51">
      <formula1>$Q$59:$Q$61</formula1>
    </dataValidation>
    <dataValidation type="list" allowBlank="1" showInputMessage="1" showErrorMessage="1" sqref="C29:C48">
      <formula1>$P$59:$P$85</formula1>
    </dataValidation>
  </dataValidations>
  <printOptions/>
  <pageMargins left="0.25" right="0.25" top="0.75" bottom="0.75" header="0.3" footer="0.3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178"/>
  <sheetViews>
    <sheetView zoomScalePageLayoutView="0" workbookViewId="0" topLeftCell="B149">
      <selection activeCell="F180" sqref="F180"/>
    </sheetView>
  </sheetViews>
  <sheetFormatPr defaultColWidth="9.140625" defaultRowHeight="15"/>
  <cols>
    <col min="1" max="1" width="6.140625" style="18" customWidth="1"/>
    <col min="2" max="2" width="42.421875" style="19" customWidth="1"/>
    <col min="3" max="3" width="46.00390625" style="3" customWidth="1"/>
    <col min="4" max="4" width="14.28125" style="3" customWidth="1"/>
    <col min="5" max="5" width="35.140625" style="3" customWidth="1"/>
    <col min="6" max="6" width="17.7109375" style="15" customWidth="1"/>
    <col min="7" max="7" width="14.421875" style="15" customWidth="1"/>
    <col min="8" max="8" width="11.28125" style="14" customWidth="1"/>
    <col min="9" max="9" width="11.28125" style="15" customWidth="1"/>
    <col min="10" max="10" width="45.7109375" style="16" customWidth="1"/>
    <col min="11" max="11" width="12.28125" style="17" customWidth="1"/>
    <col min="12" max="12" width="23.421875" style="1" customWidth="1"/>
    <col min="13" max="13" width="47.421875" style="1" customWidth="1"/>
    <col min="14" max="14" width="9.140625" style="2" customWidth="1"/>
    <col min="15" max="19" width="36.7109375" style="2" customWidth="1"/>
    <col min="20" max="40" width="9.140625" style="2" customWidth="1"/>
    <col min="41" max="16384" width="9.140625" style="3" customWidth="1"/>
  </cols>
  <sheetData>
    <row r="1" spans="1:12" s="20" customFormat="1" ht="24.75" customHeigh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s="20" customFormat="1" ht="19.5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4" s="20" customFormat="1" ht="20.25" customHeigh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N3" s="66" t="s">
        <v>39</v>
      </c>
    </row>
    <row r="4" spans="1:14" s="2" customFormat="1" ht="12.75" customHeigh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78"/>
      <c r="N4" s="67" t="s">
        <v>40</v>
      </c>
    </row>
    <row r="5" spans="1:14" s="2" customFormat="1" ht="16.5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78"/>
      <c r="N5" s="67" t="s">
        <v>114</v>
      </c>
    </row>
    <row r="6" spans="1:13" s="2" customFormat="1" ht="43.5" customHeight="1">
      <c r="A6" s="180" t="s">
        <v>338</v>
      </c>
      <c r="B6" s="181"/>
      <c r="C6" s="181"/>
      <c r="D6" s="181"/>
      <c r="E6" s="181"/>
      <c r="F6" s="181"/>
      <c r="G6" s="181"/>
      <c r="H6" s="181"/>
      <c r="I6" s="181"/>
      <c r="J6" s="181"/>
      <c r="K6" s="179"/>
      <c r="L6" s="179"/>
      <c r="M6" s="78"/>
    </row>
    <row r="7" spans="1:13" s="2" customFormat="1" ht="43.5" customHeight="1">
      <c r="A7" s="180" t="s">
        <v>17</v>
      </c>
      <c r="B7" s="181"/>
      <c r="C7" s="181"/>
      <c r="D7" s="181"/>
      <c r="E7" s="181"/>
      <c r="F7" s="181"/>
      <c r="G7" s="181"/>
      <c r="H7" s="181"/>
      <c r="I7" s="181"/>
      <c r="J7" s="181"/>
      <c r="K7" s="79"/>
      <c r="L7" s="79"/>
      <c r="M7" s="78"/>
    </row>
    <row r="8" spans="1:13" ht="12.75" customHeight="1">
      <c r="A8" s="213" t="s">
        <v>0</v>
      </c>
      <c r="B8" s="214" t="s">
        <v>317</v>
      </c>
      <c r="C8" s="215" t="s">
        <v>316</v>
      </c>
      <c r="D8" s="215" t="s">
        <v>318</v>
      </c>
      <c r="E8" s="215" t="s">
        <v>339</v>
      </c>
      <c r="F8" s="226" t="s">
        <v>321</v>
      </c>
      <c r="G8" s="221" t="s">
        <v>322</v>
      </c>
      <c r="H8" s="221" t="s">
        <v>320</v>
      </c>
      <c r="I8" s="224" t="s">
        <v>323</v>
      </c>
      <c r="J8" s="218" t="s">
        <v>324</v>
      </c>
      <c r="K8" s="219" t="s">
        <v>325</v>
      </c>
      <c r="L8" s="220" t="s">
        <v>326</v>
      </c>
      <c r="M8" s="196" t="s">
        <v>115</v>
      </c>
    </row>
    <row r="9" spans="1:13" ht="12.75" customHeight="1">
      <c r="A9" s="213"/>
      <c r="B9" s="214"/>
      <c r="C9" s="216"/>
      <c r="D9" s="216"/>
      <c r="E9" s="216"/>
      <c r="F9" s="226"/>
      <c r="G9" s="222"/>
      <c r="H9" s="222"/>
      <c r="I9" s="224"/>
      <c r="J9" s="218"/>
      <c r="K9" s="219"/>
      <c r="L9" s="220"/>
      <c r="M9" s="197"/>
    </row>
    <row r="10" spans="1:13" ht="15" customHeight="1">
      <c r="A10" s="213"/>
      <c r="B10" s="214"/>
      <c r="C10" s="216"/>
      <c r="D10" s="216"/>
      <c r="E10" s="216"/>
      <c r="F10" s="226" t="s">
        <v>319</v>
      </c>
      <c r="G10" s="222"/>
      <c r="H10" s="222"/>
      <c r="I10" s="224"/>
      <c r="J10" s="218"/>
      <c r="K10" s="219"/>
      <c r="L10" s="220"/>
      <c r="M10" s="197"/>
    </row>
    <row r="11" spans="1:13" ht="107.25" customHeight="1">
      <c r="A11" s="213"/>
      <c r="B11" s="214"/>
      <c r="C11" s="217"/>
      <c r="D11" s="217"/>
      <c r="E11" s="217"/>
      <c r="F11" s="226"/>
      <c r="G11" s="223"/>
      <c r="H11" s="223"/>
      <c r="I11" s="224"/>
      <c r="J11" s="218"/>
      <c r="K11" s="219"/>
      <c r="L11" s="220"/>
      <c r="M11" s="198"/>
    </row>
    <row r="12" spans="1:13" ht="42" customHeight="1">
      <c r="A12" s="47"/>
      <c r="B12" s="64"/>
      <c r="C12" s="64"/>
      <c r="D12" s="65"/>
      <c r="E12" s="65"/>
      <c r="F12" s="42"/>
      <c r="G12" s="42"/>
      <c r="H12" s="41"/>
      <c r="I12" s="42"/>
      <c r="J12" s="44"/>
      <c r="K12" s="45"/>
      <c r="L12" s="46"/>
      <c r="M12" s="63"/>
    </row>
    <row r="13" spans="1:40" s="4" customFormat="1" ht="38.25" customHeight="1">
      <c r="A13" s="225" t="s">
        <v>18</v>
      </c>
      <c r="B13" s="225"/>
      <c r="C13" s="25"/>
      <c r="D13" s="25"/>
      <c r="E13" s="68"/>
      <c r="F13" s="112">
        <f>F14+F53+F60+F106+F126</f>
        <v>670854</v>
      </c>
      <c r="G13" s="112">
        <f>G14+G53+G60+G106+G126</f>
        <v>668325</v>
      </c>
      <c r="H13" s="112">
        <f>H14+H53+H60+H106+H126</f>
        <v>507672</v>
      </c>
      <c r="I13" s="112">
        <f>I14+I53+I60+I106+I126</f>
        <v>1846851</v>
      </c>
      <c r="J13" s="5"/>
      <c r="K13" s="6"/>
      <c r="L13" s="23"/>
      <c r="M13" s="4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4" customFormat="1" ht="31.5" customHeight="1">
      <c r="A14" s="77"/>
      <c r="B14" s="126" t="s">
        <v>19</v>
      </c>
      <c r="C14" s="72"/>
      <c r="D14" s="72"/>
      <c r="E14" s="73"/>
      <c r="F14" s="113">
        <f>SUM(F15:F52)</f>
        <v>60965</v>
      </c>
      <c r="G14" s="113">
        <f>SUM(G15:G52)</f>
        <v>79730</v>
      </c>
      <c r="H14" s="113">
        <f>SUM(H15:H52)</f>
        <v>71564</v>
      </c>
      <c r="I14" s="113">
        <f>SUM(I15:I52)</f>
        <v>212259</v>
      </c>
      <c r="J14" s="74"/>
      <c r="K14" s="75"/>
      <c r="L14" s="76"/>
      <c r="M14" s="76"/>
      <c r="N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81" ht="73.5" customHeight="1">
      <c r="A15" s="36" t="s">
        <v>72</v>
      </c>
      <c r="B15" s="99" t="s">
        <v>441</v>
      </c>
      <c r="C15" s="31" t="s">
        <v>214</v>
      </c>
      <c r="D15" s="35" t="s">
        <v>40</v>
      </c>
      <c r="E15" s="26" t="s">
        <v>444</v>
      </c>
      <c r="F15" s="116">
        <v>300</v>
      </c>
      <c r="G15" s="116">
        <v>600</v>
      </c>
      <c r="H15" s="117">
        <v>600</v>
      </c>
      <c r="I15" s="115">
        <f>H15+G15+F15</f>
        <v>1500</v>
      </c>
      <c r="J15" s="39" t="s">
        <v>1197</v>
      </c>
      <c r="K15" s="38" t="s">
        <v>352</v>
      </c>
      <c r="L15" s="35" t="s">
        <v>447</v>
      </c>
      <c r="M15" s="48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73.5" customHeight="1">
      <c r="A16" s="36"/>
      <c r="B16" s="99"/>
      <c r="C16" s="31"/>
      <c r="D16" s="35"/>
      <c r="E16" s="26"/>
      <c r="F16" s="116"/>
      <c r="G16" s="116"/>
      <c r="H16" s="117"/>
      <c r="I16" s="115"/>
      <c r="J16" s="39"/>
      <c r="K16" s="38"/>
      <c r="L16" s="35"/>
      <c r="M16" s="48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40" s="8" customFormat="1" ht="69.75" customHeight="1">
      <c r="A17" s="36" t="s">
        <v>73</v>
      </c>
      <c r="B17" s="99" t="s">
        <v>442</v>
      </c>
      <c r="C17" s="31" t="s">
        <v>215</v>
      </c>
      <c r="D17" s="35" t="s">
        <v>40</v>
      </c>
      <c r="E17" s="26" t="s">
        <v>445</v>
      </c>
      <c r="F17" s="116">
        <v>100</v>
      </c>
      <c r="G17" s="116">
        <v>200</v>
      </c>
      <c r="H17" s="117">
        <v>200</v>
      </c>
      <c r="I17" s="115">
        <f aca="true" t="shared" si="0" ref="I17:I40">H17+G17+F17</f>
        <v>500</v>
      </c>
      <c r="J17" s="39" t="s">
        <v>1197</v>
      </c>
      <c r="K17" s="38" t="s">
        <v>352</v>
      </c>
      <c r="L17" s="35" t="s">
        <v>447</v>
      </c>
      <c r="M17" s="48"/>
      <c r="N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13" s="9" customFormat="1" ht="81.75" customHeight="1">
      <c r="A18" s="36" t="s">
        <v>74</v>
      </c>
      <c r="B18" s="99" t="s">
        <v>443</v>
      </c>
      <c r="C18" s="31" t="s">
        <v>212</v>
      </c>
      <c r="D18" s="35" t="s">
        <v>40</v>
      </c>
      <c r="E18" s="26" t="s">
        <v>446</v>
      </c>
      <c r="F18" s="116">
        <v>400</v>
      </c>
      <c r="G18" s="116">
        <v>500</v>
      </c>
      <c r="H18" s="117">
        <v>500</v>
      </c>
      <c r="I18" s="115">
        <f t="shared" si="0"/>
        <v>1400</v>
      </c>
      <c r="J18" s="39" t="s">
        <v>1197</v>
      </c>
      <c r="K18" s="38" t="s">
        <v>352</v>
      </c>
      <c r="L18" s="35" t="s">
        <v>447</v>
      </c>
      <c r="M18" s="34"/>
    </row>
    <row r="19" spans="1:13" s="9" customFormat="1" ht="51" customHeight="1">
      <c r="A19" s="36" t="s">
        <v>844</v>
      </c>
      <c r="B19" s="99" t="s">
        <v>512</v>
      </c>
      <c r="C19" s="31" t="s">
        <v>213</v>
      </c>
      <c r="D19" s="35" t="s">
        <v>40</v>
      </c>
      <c r="E19" s="26" t="s">
        <v>509</v>
      </c>
      <c r="F19" s="116">
        <v>1900</v>
      </c>
      <c r="G19" s="116">
        <v>7200</v>
      </c>
      <c r="H19" s="117">
        <v>700</v>
      </c>
      <c r="I19" s="115">
        <f t="shared" si="0"/>
        <v>9800</v>
      </c>
      <c r="J19" s="39" t="s">
        <v>1196</v>
      </c>
      <c r="K19" s="38" t="s">
        <v>515</v>
      </c>
      <c r="L19" s="35" t="s">
        <v>516</v>
      </c>
      <c r="M19" s="34"/>
    </row>
    <row r="20" spans="1:13" s="9" customFormat="1" ht="87.75" customHeight="1">
      <c r="A20" s="36" t="s">
        <v>845</v>
      </c>
      <c r="B20" s="99" t="s">
        <v>513</v>
      </c>
      <c r="C20" s="31" t="s">
        <v>214</v>
      </c>
      <c r="D20" s="35" t="s">
        <v>40</v>
      </c>
      <c r="E20" s="27" t="s">
        <v>510</v>
      </c>
      <c r="F20" s="116">
        <v>450</v>
      </c>
      <c r="G20" s="116">
        <v>700</v>
      </c>
      <c r="H20" s="117">
        <v>400</v>
      </c>
      <c r="I20" s="115">
        <f t="shared" si="0"/>
        <v>1550</v>
      </c>
      <c r="J20" s="39" t="s">
        <v>1196</v>
      </c>
      <c r="K20" s="38" t="s">
        <v>515</v>
      </c>
      <c r="L20" s="35" t="s">
        <v>516</v>
      </c>
      <c r="M20" s="34"/>
    </row>
    <row r="21" spans="1:13" s="9" customFormat="1" ht="51" customHeight="1">
      <c r="A21" s="36" t="s">
        <v>846</v>
      </c>
      <c r="B21" s="99" t="s">
        <v>514</v>
      </c>
      <c r="C21" s="31" t="s">
        <v>218</v>
      </c>
      <c r="D21" s="35" t="s">
        <v>40</v>
      </c>
      <c r="E21" s="26" t="s">
        <v>511</v>
      </c>
      <c r="F21" s="115">
        <v>500</v>
      </c>
      <c r="G21" s="115">
        <v>400</v>
      </c>
      <c r="H21" s="115">
        <v>500</v>
      </c>
      <c r="I21" s="115">
        <f t="shared" si="0"/>
        <v>1400</v>
      </c>
      <c r="J21" s="39" t="s">
        <v>1196</v>
      </c>
      <c r="K21" s="32" t="s">
        <v>515</v>
      </c>
      <c r="L21" s="33" t="s">
        <v>516</v>
      </c>
      <c r="M21" s="34"/>
    </row>
    <row r="22" spans="1:13" s="9" customFormat="1" ht="51" customHeight="1">
      <c r="A22" s="36" t="s">
        <v>847</v>
      </c>
      <c r="B22" s="99" t="s">
        <v>569</v>
      </c>
      <c r="C22" s="31" t="s">
        <v>218</v>
      </c>
      <c r="D22" s="35" t="s">
        <v>40</v>
      </c>
      <c r="E22" s="26" t="s">
        <v>828</v>
      </c>
      <c r="F22" s="114">
        <v>500</v>
      </c>
      <c r="G22" s="114">
        <v>500</v>
      </c>
      <c r="H22" s="114">
        <v>500</v>
      </c>
      <c r="I22" s="115">
        <f t="shared" si="0"/>
        <v>1500</v>
      </c>
      <c r="J22" s="39" t="s">
        <v>1207</v>
      </c>
      <c r="K22" s="32" t="s">
        <v>352</v>
      </c>
      <c r="L22" s="33" t="s">
        <v>570</v>
      </c>
      <c r="M22" s="34"/>
    </row>
    <row r="23" spans="1:13" s="9" customFormat="1" ht="51" customHeight="1">
      <c r="A23" s="36" t="s">
        <v>848</v>
      </c>
      <c r="B23" s="99" t="s">
        <v>590</v>
      </c>
      <c r="C23" s="31" t="s">
        <v>214</v>
      </c>
      <c r="D23" s="35" t="s">
        <v>40</v>
      </c>
      <c r="E23" s="26" t="s">
        <v>829</v>
      </c>
      <c r="F23" s="114">
        <v>1080</v>
      </c>
      <c r="G23" s="114">
        <v>1000</v>
      </c>
      <c r="H23" s="115">
        <v>500</v>
      </c>
      <c r="I23" s="115">
        <f t="shared" si="0"/>
        <v>2580</v>
      </c>
      <c r="J23" s="37" t="s">
        <v>596</v>
      </c>
      <c r="K23" s="32" t="s">
        <v>352</v>
      </c>
      <c r="L23" s="33" t="s">
        <v>599</v>
      </c>
      <c r="M23" s="34"/>
    </row>
    <row r="24" spans="1:13" s="9" customFormat="1" ht="51" customHeight="1">
      <c r="A24" s="36" t="s">
        <v>849</v>
      </c>
      <c r="B24" s="125" t="s">
        <v>830</v>
      </c>
      <c r="C24" s="31" t="s">
        <v>215</v>
      </c>
      <c r="D24" s="35" t="s">
        <v>40</v>
      </c>
      <c r="E24" s="26" t="s">
        <v>1245</v>
      </c>
      <c r="F24" s="114">
        <v>100</v>
      </c>
      <c r="G24" s="114">
        <v>90</v>
      </c>
      <c r="H24" s="115">
        <v>90</v>
      </c>
      <c r="I24" s="115">
        <f t="shared" si="0"/>
        <v>280</v>
      </c>
      <c r="J24" s="39" t="s">
        <v>1211</v>
      </c>
      <c r="K24" s="32" t="s">
        <v>352</v>
      </c>
      <c r="L24" s="33" t="s">
        <v>599</v>
      </c>
      <c r="M24" s="34"/>
    </row>
    <row r="25" spans="1:13" s="9" customFormat="1" ht="51" customHeight="1">
      <c r="A25" s="36" t="s">
        <v>850</v>
      </c>
      <c r="B25" s="99" t="s">
        <v>591</v>
      </c>
      <c r="C25" s="31" t="s">
        <v>217</v>
      </c>
      <c r="D25" s="35" t="s">
        <v>40</v>
      </c>
      <c r="E25" s="26" t="s">
        <v>1246</v>
      </c>
      <c r="F25" s="114">
        <v>45</v>
      </c>
      <c r="G25" s="114">
        <v>600</v>
      </c>
      <c r="H25" s="115"/>
      <c r="I25" s="115">
        <f t="shared" si="0"/>
        <v>645</v>
      </c>
      <c r="J25" s="39" t="s">
        <v>1211</v>
      </c>
      <c r="K25" s="32" t="s">
        <v>597</v>
      </c>
      <c r="L25" s="33" t="s">
        <v>599</v>
      </c>
      <c r="M25" s="34"/>
    </row>
    <row r="26" spans="1:13" s="9" customFormat="1" ht="51" customHeight="1">
      <c r="A26" s="36" t="s">
        <v>851</v>
      </c>
      <c r="B26" s="99" t="s">
        <v>592</v>
      </c>
      <c r="C26" s="31" t="s">
        <v>220</v>
      </c>
      <c r="D26" s="35" t="s">
        <v>40</v>
      </c>
      <c r="E26" s="26" t="s">
        <v>593</v>
      </c>
      <c r="F26" s="114">
        <v>500</v>
      </c>
      <c r="G26" s="114"/>
      <c r="H26" s="115"/>
      <c r="I26" s="115">
        <f t="shared" si="0"/>
        <v>500</v>
      </c>
      <c r="J26" s="39" t="s">
        <v>1211</v>
      </c>
      <c r="K26" s="32" t="s">
        <v>598</v>
      </c>
      <c r="L26" s="33" t="s">
        <v>599</v>
      </c>
      <c r="M26" s="34"/>
    </row>
    <row r="27" spans="1:13" s="9" customFormat="1" ht="51" customHeight="1">
      <c r="A27" s="36" t="s">
        <v>852</v>
      </c>
      <c r="B27" s="125" t="s">
        <v>594</v>
      </c>
      <c r="C27" s="31" t="s">
        <v>218</v>
      </c>
      <c r="D27" s="35" t="s">
        <v>40</v>
      </c>
      <c r="E27" s="26" t="s">
        <v>595</v>
      </c>
      <c r="F27" s="114">
        <v>100</v>
      </c>
      <c r="G27" s="114">
        <v>100</v>
      </c>
      <c r="H27" s="115">
        <v>100</v>
      </c>
      <c r="I27" s="115">
        <f t="shared" si="0"/>
        <v>300</v>
      </c>
      <c r="J27" s="39" t="s">
        <v>1211</v>
      </c>
      <c r="K27" s="32" t="s">
        <v>352</v>
      </c>
      <c r="L27" s="33" t="s">
        <v>599</v>
      </c>
      <c r="M27" s="34"/>
    </row>
    <row r="28" spans="1:13" s="9" customFormat="1" ht="51" customHeight="1">
      <c r="A28" s="36" t="s">
        <v>853</v>
      </c>
      <c r="B28" s="99" t="s">
        <v>617</v>
      </c>
      <c r="C28" s="31" t="s">
        <v>220</v>
      </c>
      <c r="D28" s="35" t="s">
        <v>40</v>
      </c>
      <c r="E28" s="27" t="s">
        <v>621</v>
      </c>
      <c r="F28" s="116">
        <v>0</v>
      </c>
      <c r="G28" s="116">
        <v>0</v>
      </c>
      <c r="H28" s="117">
        <v>2400</v>
      </c>
      <c r="I28" s="115">
        <f t="shared" si="0"/>
        <v>2400</v>
      </c>
      <c r="J28" s="155" t="s">
        <v>1210</v>
      </c>
      <c r="K28" s="32" t="s">
        <v>564</v>
      </c>
      <c r="L28" s="48" t="s">
        <v>626</v>
      </c>
      <c r="M28" s="34"/>
    </row>
    <row r="29" spans="1:13" s="9" customFormat="1" ht="51" customHeight="1">
      <c r="A29" s="36" t="s">
        <v>854</v>
      </c>
      <c r="B29" s="125" t="s">
        <v>618</v>
      </c>
      <c r="C29" s="31" t="s">
        <v>214</v>
      </c>
      <c r="D29" s="35" t="s">
        <v>40</v>
      </c>
      <c r="E29" s="27" t="s">
        <v>622</v>
      </c>
      <c r="F29" s="116">
        <v>190</v>
      </c>
      <c r="G29" s="116">
        <v>200</v>
      </c>
      <c r="H29" s="117">
        <v>210</v>
      </c>
      <c r="I29" s="115">
        <f t="shared" si="0"/>
        <v>600</v>
      </c>
      <c r="J29" s="155" t="s">
        <v>1210</v>
      </c>
      <c r="K29" s="32" t="s">
        <v>352</v>
      </c>
      <c r="L29" s="48" t="s">
        <v>626</v>
      </c>
      <c r="M29" s="34"/>
    </row>
    <row r="30" spans="1:13" s="9" customFormat="1" ht="51" customHeight="1">
      <c r="A30" s="36" t="s">
        <v>855</v>
      </c>
      <c r="B30" s="99" t="s">
        <v>619</v>
      </c>
      <c r="C30" s="31" t="s">
        <v>215</v>
      </c>
      <c r="D30" s="35" t="s">
        <v>40</v>
      </c>
      <c r="E30" s="26" t="s">
        <v>623</v>
      </c>
      <c r="F30" s="115">
        <v>24</v>
      </c>
      <c r="G30" s="115">
        <v>50</v>
      </c>
      <c r="H30" s="115">
        <v>124</v>
      </c>
      <c r="I30" s="115">
        <f t="shared" si="0"/>
        <v>198</v>
      </c>
      <c r="J30" s="155" t="s">
        <v>1210</v>
      </c>
      <c r="K30" s="32" t="s">
        <v>352</v>
      </c>
      <c r="L30" s="48" t="s">
        <v>626</v>
      </c>
      <c r="M30" s="34"/>
    </row>
    <row r="31" spans="1:13" s="9" customFormat="1" ht="51" customHeight="1">
      <c r="A31" s="36" t="s">
        <v>856</v>
      </c>
      <c r="B31" s="99" t="s">
        <v>620</v>
      </c>
      <c r="C31" s="31" t="s">
        <v>218</v>
      </c>
      <c r="D31" s="35" t="s">
        <v>40</v>
      </c>
      <c r="E31" s="26" t="s">
        <v>624</v>
      </c>
      <c r="F31" s="114">
        <v>0</v>
      </c>
      <c r="G31" s="114">
        <v>0</v>
      </c>
      <c r="H31" s="114">
        <v>0</v>
      </c>
      <c r="I31" s="115">
        <f t="shared" si="0"/>
        <v>0</v>
      </c>
      <c r="J31" s="155" t="s">
        <v>1210</v>
      </c>
      <c r="K31" s="32" t="s">
        <v>352</v>
      </c>
      <c r="L31" s="48" t="s">
        <v>626</v>
      </c>
      <c r="M31" s="34"/>
    </row>
    <row r="32" spans="1:13" s="9" customFormat="1" ht="51" customHeight="1">
      <c r="A32" s="36" t="s">
        <v>857</v>
      </c>
      <c r="B32" s="125" t="s">
        <v>654</v>
      </c>
      <c r="C32" s="31" t="s">
        <v>214</v>
      </c>
      <c r="D32" s="35" t="s">
        <v>39</v>
      </c>
      <c r="E32" s="26" t="s">
        <v>654</v>
      </c>
      <c r="F32" s="114">
        <v>17036</v>
      </c>
      <c r="G32" s="114">
        <v>17000</v>
      </c>
      <c r="H32" s="114">
        <v>17000</v>
      </c>
      <c r="I32" s="115">
        <f t="shared" si="0"/>
        <v>51036</v>
      </c>
      <c r="J32" s="81" t="s">
        <v>655</v>
      </c>
      <c r="K32" s="32" t="s">
        <v>352</v>
      </c>
      <c r="L32" s="33" t="s">
        <v>656</v>
      </c>
      <c r="M32" s="34"/>
    </row>
    <row r="33" spans="1:13" s="9" customFormat="1" ht="51" customHeight="1">
      <c r="A33" s="36" t="s">
        <v>858</v>
      </c>
      <c r="B33" s="125" t="s">
        <v>657</v>
      </c>
      <c r="C33" s="31" t="s">
        <v>214</v>
      </c>
      <c r="D33" s="35" t="s">
        <v>39</v>
      </c>
      <c r="E33" s="26" t="s">
        <v>657</v>
      </c>
      <c r="F33" s="114">
        <v>0</v>
      </c>
      <c r="G33" s="114">
        <v>0</v>
      </c>
      <c r="H33" s="114">
        <v>0</v>
      </c>
      <c r="I33" s="115">
        <f t="shared" si="0"/>
        <v>0</v>
      </c>
      <c r="J33" s="81" t="s">
        <v>658</v>
      </c>
      <c r="K33" s="32" t="s">
        <v>352</v>
      </c>
      <c r="L33" s="33" t="s">
        <v>659</v>
      </c>
      <c r="M33" s="34"/>
    </row>
    <row r="34" spans="1:13" s="9" customFormat="1" ht="73.5" customHeight="1">
      <c r="A34" s="36" t="s">
        <v>859</v>
      </c>
      <c r="B34" s="125" t="s">
        <v>743</v>
      </c>
      <c r="C34" s="31" t="s">
        <v>210</v>
      </c>
      <c r="D34" s="35" t="s">
        <v>40</v>
      </c>
      <c r="E34" s="26" t="s">
        <v>1269</v>
      </c>
      <c r="F34" s="114">
        <v>0</v>
      </c>
      <c r="G34" s="114">
        <v>0</v>
      </c>
      <c r="H34" s="114">
        <v>0</v>
      </c>
      <c r="I34" s="115">
        <f t="shared" si="0"/>
        <v>0</v>
      </c>
      <c r="J34" s="81" t="s">
        <v>1194</v>
      </c>
      <c r="K34" s="32" t="s">
        <v>352</v>
      </c>
      <c r="L34" s="33" t="s">
        <v>656</v>
      </c>
      <c r="M34" s="48"/>
    </row>
    <row r="35" spans="1:13" s="9" customFormat="1" ht="51" customHeight="1">
      <c r="A35" s="36" t="s">
        <v>860</v>
      </c>
      <c r="B35" s="125" t="s">
        <v>744</v>
      </c>
      <c r="C35" s="31" t="s">
        <v>221</v>
      </c>
      <c r="D35" s="35" t="s">
        <v>40</v>
      </c>
      <c r="E35" s="26" t="s">
        <v>746</v>
      </c>
      <c r="F35" s="114">
        <v>3000</v>
      </c>
      <c r="G35" s="114">
        <v>3000</v>
      </c>
      <c r="H35" s="114">
        <v>3000</v>
      </c>
      <c r="I35" s="115">
        <f t="shared" si="0"/>
        <v>9000</v>
      </c>
      <c r="J35" s="81" t="s">
        <v>1193</v>
      </c>
      <c r="K35" s="32" t="s">
        <v>352</v>
      </c>
      <c r="L35" s="33" t="s">
        <v>748</v>
      </c>
      <c r="M35" s="48"/>
    </row>
    <row r="36" spans="1:13" s="9" customFormat="1" ht="51" customHeight="1">
      <c r="A36" s="36" t="s">
        <v>861</v>
      </c>
      <c r="B36" s="125" t="s">
        <v>1268</v>
      </c>
      <c r="C36" s="31" t="s">
        <v>221</v>
      </c>
      <c r="D36" s="35" t="s">
        <v>40</v>
      </c>
      <c r="E36" s="26" t="s">
        <v>747</v>
      </c>
      <c r="F36" s="114">
        <v>3000</v>
      </c>
      <c r="G36" s="114">
        <v>3000</v>
      </c>
      <c r="H36" s="114">
        <v>3000</v>
      </c>
      <c r="I36" s="115">
        <f t="shared" si="0"/>
        <v>9000</v>
      </c>
      <c r="J36" s="81" t="s">
        <v>1194</v>
      </c>
      <c r="K36" s="32" t="s">
        <v>352</v>
      </c>
      <c r="L36" s="33" t="s">
        <v>656</v>
      </c>
      <c r="M36" s="48"/>
    </row>
    <row r="37" spans="1:13" s="9" customFormat="1" ht="51" customHeight="1">
      <c r="A37" s="36" t="s">
        <v>862</v>
      </c>
      <c r="B37" s="125" t="s">
        <v>745</v>
      </c>
      <c r="C37" s="31" t="s">
        <v>221</v>
      </c>
      <c r="D37" s="35" t="s">
        <v>40</v>
      </c>
      <c r="E37" s="26" t="s">
        <v>1247</v>
      </c>
      <c r="F37" s="114">
        <v>0</v>
      </c>
      <c r="G37" s="114">
        <v>0</v>
      </c>
      <c r="H37" s="114">
        <v>0</v>
      </c>
      <c r="I37" s="115">
        <f t="shared" si="0"/>
        <v>0</v>
      </c>
      <c r="J37" s="81" t="s">
        <v>1200</v>
      </c>
      <c r="K37" s="32" t="s">
        <v>352</v>
      </c>
      <c r="L37" s="33" t="s">
        <v>749</v>
      </c>
      <c r="M37" s="48"/>
    </row>
    <row r="38" spans="1:13" s="9" customFormat="1" ht="51" customHeight="1">
      <c r="A38" s="36" t="s">
        <v>863</v>
      </c>
      <c r="B38" s="125" t="s">
        <v>750</v>
      </c>
      <c r="C38" s="31" t="s">
        <v>222</v>
      </c>
      <c r="D38" s="35" t="s">
        <v>40</v>
      </c>
      <c r="E38" s="26" t="s">
        <v>751</v>
      </c>
      <c r="F38" s="114">
        <v>19340</v>
      </c>
      <c r="G38" s="114">
        <v>19340</v>
      </c>
      <c r="H38" s="114">
        <v>19340</v>
      </c>
      <c r="I38" s="115">
        <f t="shared" si="0"/>
        <v>58020</v>
      </c>
      <c r="J38" s="81" t="s">
        <v>1194</v>
      </c>
      <c r="K38" s="32" t="s">
        <v>352</v>
      </c>
      <c r="L38" s="33" t="s">
        <v>752</v>
      </c>
      <c r="M38" s="48"/>
    </row>
    <row r="39" spans="1:13" s="9" customFormat="1" ht="69.75" customHeight="1">
      <c r="A39" s="36" t="s">
        <v>864</v>
      </c>
      <c r="B39" s="125" t="s">
        <v>753</v>
      </c>
      <c r="C39" s="31" t="s">
        <v>223</v>
      </c>
      <c r="D39" s="35" t="s">
        <v>40</v>
      </c>
      <c r="E39" s="26" t="s">
        <v>754</v>
      </c>
      <c r="F39" s="114">
        <v>3000</v>
      </c>
      <c r="G39" s="114">
        <v>3000</v>
      </c>
      <c r="H39" s="114">
        <v>3000</v>
      </c>
      <c r="I39" s="115">
        <f t="shared" si="0"/>
        <v>9000</v>
      </c>
      <c r="J39" s="81" t="s">
        <v>1194</v>
      </c>
      <c r="K39" s="32" t="s">
        <v>352</v>
      </c>
      <c r="L39" s="33" t="s">
        <v>656</v>
      </c>
      <c r="M39" s="48"/>
    </row>
    <row r="40" spans="1:13" s="9" customFormat="1" ht="51" customHeight="1">
      <c r="A40" s="36" t="s">
        <v>1028</v>
      </c>
      <c r="B40" s="125" t="s">
        <v>1027</v>
      </c>
      <c r="C40" s="31" t="s">
        <v>216</v>
      </c>
      <c r="D40" s="35" t="s">
        <v>40</v>
      </c>
      <c r="E40" s="26" t="s">
        <v>1029</v>
      </c>
      <c r="F40" s="114">
        <v>0</v>
      </c>
      <c r="G40" s="114">
        <v>0</v>
      </c>
      <c r="H40" s="114">
        <v>0</v>
      </c>
      <c r="I40" s="114">
        <f t="shared" si="0"/>
        <v>0</v>
      </c>
      <c r="J40" s="81" t="s">
        <v>1194</v>
      </c>
      <c r="K40" s="32" t="s">
        <v>352</v>
      </c>
      <c r="L40" s="33" t="s">
        <v>656</v>
      </c>
      <c r="M40" s="34"/>
    </row>
    <row r="41" spans="1:13" s="9" customFormat="1" ht="51" customHeight="1">
      <c r="A41" s="36" t="s">
        <v>1073</v>
      </c>
      <c r="B41" s="125" t="s">
        <v>1045</v>
      </c>
      <c r="C41" s="31" t="s">
        <v>220</v>
      </c>
      <c r="D41" s="35" t="s">
        <v>40</v>
      </c>
      <c r="E41" s="140" t="s">
        <v>1046</v>
      </c>
      <c r="F41" s="141"/>
      <c r="G41" s="141">
        <v>1500</v>
      </c>
      <c r="H41" s="142">
        <v>3500</v>
      </c>
      <c r="I41" s="143">
        <v>5000</v>
      </c>
      <c r="J41" s="144" t="s">
        <v>1205</v>
      </c>
      <c r="K41" s="145" t="s">
        <v>1047</v>
      </c>
      <c r="L41" s="33" t="s">
        <v>1048</v>
      </c>
      <c r="M41" s="110"/>
    </row>
    <row r="42" spans="1:13" s="9" customFormat="1" ht="51" customHeight="1">
      <c r="A42" s="36" t="s">
        <v>1081</v>
      </c>
      <c r="B42" s="125" t="s">
        <v>1074</v>
      </c>
      <c r="C42" s="31" t="s">
        <v>220</v>
      </c>
      <c r="D42" s="35" t="s">
        <v>114</v>
      </c>
      <c r="E42" s="27" t="s">
        <v>1075</v>
      </c>
      <c r="F42" s="24">
        <v>700</v>
      </c>
      <c r="G42" s="24"/>
      <c r="H42" s="22"/>
      <c r="I42" s="11">
        <f aca="true" t="shared" si="1" ref="I42:I51">H42+G42+F42</f>
        <v>700</v>
      </c>
      <c r="J42" s="39" t="s">
        <v>1206</v>
      </c>
      <c r="K42" s="38">
        <v>2018</v>
      </c>
      <c r="L42" s="33" t="s">
        <v>1076</v>
      </c>
      <c r="M42" s="110"/>
    </row>
    <row r="43" spans="1:13" s="9" customFormat="1" ht="70.5" customHeight="1">
      <c r="A43" s="36" t="s">
        <v>1082</v>
      </c>
      <c r="B43" s="125" t="s">
        <v>1045</v>
      </c>
      <c r="C43" s="31" t="s">
        <v>220</v>
      </c>
      <c r="D43" s="35" t="s">
        <v>40</v>
      </c>
      <c r="E43" s="27" t="s">
        <v>1083</v>
      </c>
      <c r="F43" s="24"/>
      <c r="G43" s="24">
        <v>2000</v>
      </c>
      <c r="H43" s="22"/>
      <c r="I43" s="11">
        <f t="shared" si="1"/>
        <v>2000</v>
      </c>
      <c r="J43" s="39" t="s">
        <v>1212</v>
      </c>
      <c r="K43" s="38">
        <v>2019</v>
      </c>
      <c r="L43" s="33" t="s">
        <v>685</v>
      </c>
      <c r="M43" s="110"/>
    </row>
    <row r="44" spans="1:13" s="9" customFormat="1" ht="51" customHeight="1">
      <c r="A44" s="36" t="s">
        <v>1129</v>
      </c>
      <c r="B44" s="125" t="s">
        <v>1045</v>
      </c>
      <c r="C44" s="31" t="s">
        <v>220</v>
      </c>
      <c r="D44" s="35" t="s">
        <v>40</v>
      </c>
      <c r="E44" s="147" t="s">
        <v>1084</v>
      </c>
      <c r="F44" s="24">
        <v>200</v>
      </c>
      <c r="G44" s="24">
        <v>1000</v>
      </c>
      <c r="H44" s="22">
        <v>1000</v>
      </c>
      <c r="I44" s="11">
        <f t="shared" si="1"/>
        <v>2200</v>
      </c>
      <c r="J44" s="39" t="s">
        <v>1208</v>
      </c>
      <c r="K44" s="38">
        <v>2020</v>
      </c>
      <c r="L44" s="35" t="s">
        <v>1085</v>
      </c>
      <c r="M44" s="110"/>
    </row>
    <row r="45" spans="1:13" s="9" customFormat="1" ht="51" customHeight="1">
      <c r="A45" s="36" t="s">
        <v>1130</v>
      </c>
      <c r="B45" s="99" t="s">
        <v>1115</v>
      </c>
      <c r="C45" s="31" t="s">
        <v>214</v>
      </c>
      <c r="D45" s="35" t="s">
        <v>40</v>
      </c>
      <c r="E45" s="27" t="s">
        <v>1121</v>
      </c>
      <c r="F45" s="24">
        <v>1500</v>
      </c>
      <c r="G45" s="24">
        <v>1500</v>
      </c>
      <c r="H45" s="22">
        <v>1500</v>
      </c>
      <c r="I45" s="11">
        <f t="shared" si="1"/>
        <v>4500</v>
      </c>
      <c r="J45" s="39" t="s">
        <v>1201</v>
      </c>
      <c r="K45" s="38" t="s">
        <v>352</v>
      </c>
      <c r="L45" s="148" t="s">
        <v>1122</v>
      </c>
      <c r="M45" s="110"/>
    </row>
    <row r="46" spans="1:13" s="9" customFormat="1" ht="51" customHeight="1">
      <c r="A46" s="36" t="s">
        <v>1131</v>
      </c>
      <c r="B46" s="99" t="s">
        <v>1116</v>
      </c>
      <c r="C46" s="31" t="s">
        <v>218</v>
      </c>
      <c r="D46" s="35" t="s">
        <v>40</v>
      </c>
      <c r="E46" s="27" t="s">
        <v>1123</v>
      </c>
      <c r="F46" s="24">
        <v>5500</v>
      </c>
      <c r="G46" s="24">
        <v>7000</v>
      </c>
      <c r="H46" s="22">
        <v>9500</v>
      </c>
      <c r="I46" s="11">
        <f t="shared" si="1"/>
        <v>22000</v>
      </c>
      <c r="J46" s="39" t="s">
        <v>1201</v>
      </c>
      <c r="K46" s="38" t="s">
        <v>352</v>
      </c>
      <c r="L46" s="148" t="s">
        <v>1122</v>
      </c>
      <c r="M46" s="110"/>
    </row>
    <row r="47" spans="1:13" s="9" customFormat="1" ht="51" customHeight="1">
      <c r="A47" s="36" t="s">
        <v>1132</v>
      </c>
      <c r="B47" s="99" t="s">
        <v>1117</v>
      </c>
      <c r="C47" s="31" t="s">
        <v>215</v>
      </c>
      <c r="D47" s="35" t="s">
        <v>40</v>
      </c>
      <c r="E47" s="27" t="s">
        <v>1124</v>
      </c>
      <c r="F47" s="24">
        <v>500</v>
      </c>
      <c r="G47" s="24">
        <v>500</v>
      </c>
      <c r="H47" s="22">
        <v>700</v>
      </c>
      <c r="I47" s="11">
        <f t="shared" si="1"/>
        <v>1700</v>
      </c>
      <c r="J47" s="39" t="s">
        <v>1201</v>
      </c>
      <c r="K47" s="38" t="s">
        <v>352</v>
      </c>
      <c r="L47" s="148" t="s">
        <v>1122</v>
      </c>
      <c r="M47" s="110"/>
    </row>
    <row r="48" spans="1:13" s="9" customFormat="1" ht="51" customHeight="1">
      <c r="A48" s="36" t="s">
        <v>1133</v>
      </c>
      <c r="B48" s="99" t="s">
        <v>1118</v>
      </c>
      <c r="C48" s="31" t="s">
        <v>219</v>
      </c>
      <c r="D48" s="35" t="s">
        <v>40</v>
      </c>
      <c r="E48" s="27" t="s">
        <v>1125</v>
      </c>
      <c r="F48" s="24">
        <v>1000</v>
      </c>
      <c r="G48" s="24">
        <v>1000</v>
      </c>
      <c r="H48" s="146">
        <v>1000</v>
      </c>
      <c r="I48" s="11">
        <f t="shared" si="1"/>
        <v>3000</v>
      </c>
      <c r="J48" s="39" t="s">
        <v>1201</v>
      </c>
      <c r="K48" s="38" t="s">
        <v>352</v>
      </c>
      <c r="L48" s="148" t="s">
        <v>1122</v>
      </c>
      <c r="M48" s="110"/>
    </row>
    <row r="49" spans="1:13" s="9" customFormat="1" ht="51" customHeight="1">
      <c r="A49" s="36" t="s">
        <v>1134</v>
      </c>
      <c r="B49" s="99" t="s">
        <v>1119</v>
      </c>
      <c r="C49" s="31" t="s">
        <v>220</v>
      </c>
      <c r="D49" s="35" t="s">
        <v>40</v>
      </c>
      <c r="E49" s="27" t="s">
        <v>1126</v>
      </c>
      <c r="F49" s="24"/>
      <c r="G49" s="24">
        <v>6000</v>
      </c>
      <c r="H49" s="146"/>
      <c r="I49" s="11">
        <f t="shared" si="1"/>
        <v>6000</v>
      </c>
      <c r="J49" s="39" t="s">
        <v>1201</v>
      </c>
      <c r="K49" s="38">
        <v>2019</v>
      </c>
      <c r="L49" s="148" t="s">
        <v>1122</v>
      </c>
      <c r="M49" s="110"/>
    </row>
    <row r="50" spans="1:13" s="9" customFormat="1" ht="51" customHeight="1">
      <c r="A50" s="36" t="s">
        <v>1135</v>
      </c>
      <c r="B50" s="99" t="s">
        <v>1119</v>
      </c>
      <c r="C50" s="31" t="s">
        <v>220</v>
      </c>
      <c r="D50" s="35" t="s">
        <v>40</v>
      </c>
      <c r="E50" s="26" t="s">
        <v>1127</v>
      </c>
      <c r="F50" s="11"/>
      <c r="G50" s="11">
        <v>550</v>
      </c>
      <c r="H50" s="11">
        <v>2200</v>
      </c>
      <c r="I50" s="11">
        <f t="shared" si="1"/>
        <v>2750</v>
      </c>
      <c r="J50" s="39" t="s">
        <v>1201</v>
      </c>
      <c r="K50" s="32" t="s">
        <v>459</v>
      </c>
      <c r="L50" s="148" t="s">
        <v>1122</v>
      </c>
      <c r="M50" s="110"/>
    </row>
    <row r="51" spans="1:13" s="9" customFormat="1" ht="51" customHeight="1">
      <c r="A51" s="36" t="s">
        <v>1136</v>
      </c>
      <c r="B51" s="99" t="s">
        <v>1120</v>
      </c>
      <c r="C51" s="31" t="s">
        <v>221</v>
      </c>
      <c r="D51" s="35" t="s">
        <v>40</v>
      </c>
      <c r="E51" s="26" t="s">
        <v>1128</v>
      </c>
      <c r="F51" s="13"/>
      <c r="G51" s="13">
        <v>1200</v>
      </c>
      <c r="H51" s="13"/>
      <c r="I51" s="11">
        <f t="shared" si="1"/>
        <v>1200</v>
      </c>
      <c r="J51" s="39" t="s">
        <v>1201</v>
      </c>
      <c r="K51" s="32" t="s">
        <v>563</v>
      </c>
      <c r="L51" s="148" t="s">
        <v>1122</v>
      </c>
      <c r="M51" s="110"/>
    </row>
    <row r="52" spans="1:13" s="9" customFormat="1" ht="51" customHeight="1">
      <c r="A52" s="51"/>
      <c r="B52" s="125"/>
      <c r="C52" s="31"/>
      <c r="D52" s="35"/>
      <c r="E52" s="147"/>
      <c r="F52" s="24"/>
      <c r="G52" s="24"/>
      <c r="H52" s="146"/>
      <c r="I52" s="13"/>
      <c r="J52" s="81"/>
      <c r="K52" s="49"/>
      <c r="L52" s="48"/>
      <c r="M52" s="110"/>
    </row>
    <row r="53" spans="1:40" s="4" customFormat="1" ht="31.5" customHeight="1">
      <c r="A53" s="70"/>
      <c r="B53" s="126" t="s">
        <v>20</v>
      </c>
      <c r="C53" s="72"/>
      <c r="D53" s="72"/>
      <c r="E53" s="73"/>
      <c r="F53" s="113">
        <f>SUM(F54:F59)</f>
        <v>2130</v>
      </c>
      <c r="G53" s="113">
        <f>SUM(G54:G59)</f>
        <v>4330</v>
      </c>
      <c r="H53" s="113">
        <f>SUM(H54:H59)</f>
        <v>6500</v>
      </c>
      <c r="I53" s="113">
        <f>SUM(I54:I59)</f>
        <v>12960</v>
      </c>
      <c r="J53" s="74"/>
      <c r="K53" s="75"/>
      <c r="L53" s="76"/>
      <c r="M53" s="76"/>
      <c r="N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81" ht="73.5" customHeight="1">
      <c r="A54" s="36" t="s">
        <v>75</v>
      </c>
      <c r="B54" s="99" t="s">
        <v>521</v>
      </c>
      <c r="C54" s="31" t="s">
        <v>230</v>
      </c>
      <c r="D54" s="31" t="s">
        <v>40</v>
      </c>
      <c r="E54" s="26" t="s">
        <v>831</v>
      </c>
      <c r="F54" s="114">
        <v>280</v>
      </c>
      <c r="G54" s="114">
        <v>1780</v>
      </c>
      <c r="H54" s="115">
        <v>300</v>
      </c>
      <c r="I54" s="115">
        <f>H54+G54+F54</f>
        <v>2360</v>
      </c>
      <c r="J54" s="39" t="s">
        <v>1196</v>
      </c>
      <c r="K54" s="32" t="s">
        <v>515</v>
      </c>
      <c r="L54" s="35" t="s">
        <v>516</v>
      </c>
      <c r="M54" s="48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81" ht="66.75" customHeight="1">
      <c r="A55" s="36" t="s">
        <v>76</v>
      </c>
      <c r="B55" s="99" t="s">
        <v>520</v>
      </c>
      <c r="C55" s="31" t="s">
        <v>231</v>
      </c>
      <c r="D55" s="35" t="s">
        <v>40</v>
      </c>
      <c r="E55" s="27" t="s">
        <v>517</v>
      </c>
      <c r="F55" s="116">
        <v>1400</v>
      </c>
      <c r="G55" s="116">
        <v>1400</v>
      </c>
      <c r="H55" s="117">
        <v>1500</v>
      </c>
      <c r="I55" s="115">
        <f>H55+G55+F55</f>
        <v>4300</v>
      </c>
      <c r="J55" s="39" t="s">
        <v>1196</v>
      </c>
      <c r="K55" s="32" t="s">
        <v>515</v>
      </c>
      <c r="L55" s="35" t="s">
        <v>516</v>
      </c>
      <c r="M55" s="48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81" ht="50.25" customHeight="1">
      <c r="A56" s="36" t="s">
        <v>77</v>
      </c>
      <c r="B56" s="99" t="s">
        <v>519</v>
      </c>
      <c r="C56" s="31" t="s">
        <v>232</v>
      </c>
      <c r="D56" s="31" t="s">
        <v>114</v>
      </c>
      <c r="E56" s="26" t="s">
        <v>518</v>
      </c>
      <c r="F56" s="115">
        <v>0</v>
      </c>
      <c r="G56" s="115">
        <v>0</v>
      </c>
      <c r="H56" s="115">
        <v>3500</v>
      </c>
      <c r="I56" s="115">
        <f>H56+G56+F56</f>
        <v>3500</v>
      </c>
      <c r="J56" s="39" t="s">
        <v>1196</v>
      </c>
      <c r="K56" s="32" t="s">
        <v>330</v>
      </c>
      <c r="L56" s="33" t="s">
        <v>516</v>
      </c>
      <c r="M56" s="48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1:40" s="8" customFormat="1" ht="69.75" customHeight="1">
      <c r="A57" s="36" t="s">
        <v>865</v>
      </c>
      <c r="B57" s="125" t="s">
        <v>571</v>
      </c>
      <c r="C57" s="35" t="s">
        <v>224</v>
      </c>
      <c r="D57" s="35" t="s">
        <v>114</v>
      </c>
      <c r="E57" s="27" t="s">
        <v>572</v>
      </c>
      <c r="F57" s="116">
        <v>300</v>
      </c>
      <c r="G57" s="116">
        <v>600</v>
      </c>
      <c r="H57" s="117">
        <v>1200</v>
      </c>
      <c r="I57" s="115">
        <f>H57+G57+F57</f>
        <v>2100</v>
      </c>
      <c r="J57" s="39" t="s">
        <v>1207</v>
      </c>
      <c r="K57" s="38" t="s">
        <v>352</v>
      </c>
      <c r="L57" s="35" t="s">
        <v>570</v>
      </c>
      <c r="M57" s="48"/>
      <c r="N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s="8" customFormat="1" ht="69.75" customHeight="1">
      <c r="A58" s="36" t="s">
        <v>866</v>
      </c>
      <c r="B58" s="99" t="s">
        <v>625</v>
      </c>
      <c r="C58" s="35" t="s">
        <v>230</v>
      </c>
      <c r="D58" s="35" t="s">
        <v>40</v>
      </c>
      <c r="E58" s="27" t="s">
        <v>832</v>
      </c>
      <c r="F58" s="116">
        <v>150</v>
      </c>
      <c r="G58" s="116">
        <v>550</v>
      </c>
      <c r="H58" s="117">
        <v>0</v>
      </c>
      <c r="I58" s="115">
        <f>H58+G58+F58</f>
        <v>700</v>
      </c>
      <c r="J58" s="155" t="s">
        <v>1210</v>
      </c>
      <c r="K58" s="49" t="s">
        <v>597</v>
      </c>
      <c r="L58" s="48" t="s">
        <v>626</v>
      </c>
      <c r="M58" s="48"/>
      <c r="N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s="8" customFormat="1" ht="69.75" customHeight="1">
      <c r="A59" s="51"/>
      <c r="B59" s="125"/>
      <c r="C59" s="35"/>
      <c r="D59" s="35"/>
      <c r="E59" s="27"/>
      <c r="F59" s="116"/>
      <c r="G59" s="116"/>
      <c r="H59" s="117"/>
      <c r="I59" s="115"/>
      <c r="J59" s="81"/>
      <c r="K59" s="49"/>
      <c r="L59" s="48"/>
      <c r="M59" s="48"/>
      <c r="N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s="4" customFormat="1" ht="31.5" customHeight="1">
      <c r="A60" s="70"/>
      <c r="B60" s="126" t="s">
        <v>21</v>
      </c>
      <c r="C60" s="72"/>
      <c r="D60" s="72"/>
      <c r="E60" s="73"/>
      <c r="F60" s="113">
        <f>SUM(F61:F105)</f>
        <v>442835</v>
      </c>
      <c r="G60" s="113">
        <f>SUM(G61:G105)</f>
        <v>436990</v>
      </c>
      <c r="H60" s="113">
        <f>SUM(H61:H105)</f>
        <v>355295</v>
      </c>
      <c r="I60" s="113">
        <f>SUM(I61:I105)</f>
        <v>1235120</v>
      </c>
      <c r="J60" s="74"/>
      <c r="K60" s="75"/>
      <c r="L60" s="76"/>
      <c r="M60" s="76"/>
      <c r="N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81" ht="72.75" customHeight="1">
      <c r="A61" s="36" t="s">
        <v>78</v>
      </c>
      <c r="B61" s="129" t="s">
        <v>448</v>
      </c>
      <c r="C61" s="31" t="s">
        <v>235</v>
      </c>
      <c r="D61" s="31" t="s">
        <v>40</v>
      </c>
      <c r="E61" s="85" t="s">
        <v>452</v>
      </c>
      <c r="F61" s="86"/>
      <c r="G61" s="86">
        <v>30000</v>
      </c>
      <c r="H61" s="120"/>
      <c r="I61" s="115">
        <f>H61+G61+F61</f>
        <v>30000</v>
      </c>
      <c r="J61" s="39" t="s">
        <v>1197</v>
      </c>
      <c r="K61" s="38">
        <v>2019</v>
      </c>
      <c r="L61" s="35" t="s">
        <v>454</v>
      </c>
      <c r="M61" s="48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</row>
    <row r="62" spans="1:40" s="8" customFormat="1" ht="69.75" customHeight="1">
      <c r="A62" s="36" t="s">
        <v>79</v>
      </c>
      <c r="B62" s="130" t="s">
        <v>449</v>
      </c>
      <c r="C62" s="35" t="s">
        <v>235</v>
      </c>
      <c r="D62" s="31" t="s">
        <v>114</v>
      </c>
      <c r="E62" s="27" t="s">
        <v>1248</v>
      </c>
      <c r="F62" s="116">
        <v>300</v>
      </c>
      <c r="G62" s="116">
        <v>1000</v>
      </c>
      <c r="H62" s="117">
        <v>300</v>
      </c>
      <c r="I62" s="115">
        <f>H62+G62+F62</f>
        <v>1600</v>
      </c>
      <c r="J62" s="39" t="s">
        <v>1197</v>
      </c>
      <c r="K62" s="38" t="s">
        <v>352</v>
      </c>
      <c r="L62" s="35" t="s">
        <v>454</v>
      </c>
      <c r="M62" s="48"/>
      <c r="N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s="8" customFormat="1" ht="69.75" customHeight="1">
      <c r="A63" s="36" t="s">
        <v>80</v>
      </c>
      <c r="B63" s="131" t="s">
        <v>450</v>
      </c>
      <c r="C63" s="35" t="s">
        <v>240</v>
      </c>
      <c r="D63" s="31" t="s">
        <v>40</v>
      </c>
      <c r="E63" s="26" t="s">
        <v>453</v>
      </c>
      <c r="F63" s="115">
        <v>200</v>
      </c>
      <c r="G63" s="115">
        <v>300</v>
      </c>
      <c r="H63" s="115">
        <v>300</v>
      </c>
      <c r="I63" s="115">
        <f>H63+G63+F63</f>
        <v>800</v>
      </c>
      <c r="J63" s="39" t="s">
        <v>1197</v>
      </c>
      <c r="K63" s="38" t="s">
        <v>352</v>
      </c>
      <c r="L63" s="35" t="s">
        <v>454</v>
      </c>
      <c r="M63" s="48"/>
      <c r="N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s="8" customFormat="1" ht="90.75" customHeight="1">
      <c r="A64" s="36" t="s">
        <v>867</v>
      </c>
      <c r="B64" s="131" t="s">
        <v>451</v>
      </c>
      <c r="C64" s="35" t="s">
        <v>243</v>
      </c>
      <c r="D64" s="31" t="s">
        <v>40</v>
      </c>
      <c r="E64" s="26" t="s">
        <v>833</v>
      </c>
      <c r="F64" s="114">
        <v>3000</v>
      </c>
      <c r="G64" s="114">
        <v>5000</v>
      </c>
      <c r="H64" s="114">
        <v>7000</v>
      </c>
      <c r="I64" s="115">
        <f>H64+G64+F64</f>
        <v>15000</v>
      </c>
      <c r="J64" s="39" t="s">
        <v>1197</v>
      </c>
      <c r="K64" s="38" t="s">
        <v>352</v>
      </c>
      <c r="L64" s="35" t="s">
        <v>454</v>
      </c>
      <c r="M64" s="48"/>
      <c r="N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s="8" customFormat="1" ht="69.75" customHeight="1">
      <c r="A65" s="36" t="s">
        <v>868</v>
      </c>
      <c r="B65" s="125" t="s">
        <v>524</v>
      </c>
      <c r="C65" s="35" t="s">
        <v>239</v>
      </c>
      <c r="D65" s="35" t="s">
        <v>40</v>
      </c>
      <c r="E65" s="27" t="s">
        <v>522</v>
      </c>
      <c r="F65" s="116">
        <v>150</v>
      </c>
      <c r="G65" s="116">
        <v>200</v>
      </c>
      <c r="H65" s="117">
        <v>1400</v>
      </c>
      <c r="I65" s="115">
        <f aca="true" t="shared" si="2" ref="I65:I79">H65+G65+F65</f>
        <v>1750</v>
      </c>
      <c r="J65" s="39" t="s">
        <v>1196</v>
      </c>
      <c r="K65" s="32" t="s">
        <v>515</v>
      </c>
      <c r="L65" s="35" t="s">
        <v>516</v>
      </c>
      <c r="M65" s="48"/>
      <c r="N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s="8" customFormat="1" ht="69.75" customHeight="1">
      <c r="A66" s="36" t="s">
        <v>869</v>
      </c>
      <c r="B66" s="125" t="s">
        <v>525</v>
      </c>
      <c r="C66" s="35" t="s">
        <v>240</v>
      </c>
      <c r="D66" s="31" t="s">
        <v>40</v>
      </c>
      <c r="E66" s="26" t="s">
        <v>523</v>
      </c>
      <c r="F66" s="115">
        <v>200</v>
      </c>
      <c r="G66" s="115">
        <v>200</v>
      </c>
      <c r="H66" s="115">
        <v>200</v>
      </c>
      <c r="I66" s="115">
        <f t="shared" si="2"/>
        <v>600</v>
      </c>
      <c r="J66" s="39" t="s">
        <v>1196</v>
      </c>
      <c r="K66" s="32" t="s">
        <v>515</v>
      </c>
      <c r="L66" s="33" t="s">
        <v>516</v>
      </c>
      <c r="M66" s="48"/>
      <c r="N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s="8" customFormat="1" ht="69.75" customHeight="1">
      <c r="A67" s="36" t="s">
        <v>870</v>
      </c>
      <c r="B67" s="125" t="s">
        <v>573</v>
      </c>
      <c r="C67" s="35" t="s">
        <v>237</v>
      </c>
      <c r="D67" s="35" t="s">
        <v>40</v>
      </c>
      <c r="E67" s="27" t="s">
        <v>574</v>
      </c>
      <c r="F67" s="116">
        <v>100</v>
      </c>
      <c r="G67" s="116">
        <v>100</v>
      </c>
      <c r="H67" s="117">
        <v>100</v>
      </c>
      <c r="I67" s="115">
        <f t="shared" si="2"/>
        <v>300</v>
      </c>
      <c r="J67" s="39" t="s">
        <v>1207</v>
      </c>
      <c r="K67" s="32" t="s">
        <v>515</v>
      </c>
      <c r="L67" s="48" t="s">
        <v>570</v>
      </c>
      <c r="M67" s="48"/>
      <c r="N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s="8" customFormat="1" ht="69.75" customHeight="1">
      <c r="A68" s="36" t="s">
        <v>871</v>
      </c>
      <c r="B68" s="125" t="s">
        <v>600</v>
      </c>
      <c r="C68" s="35" t="s">
        <v>234</v>
      </c>
      <c r="D68" s="35" t="s">
        <v>40</v>
      </c>
      <c r="E68" s="27" t="s">
        <v>602</v>
      </c>
      <c r="F68" s="116">
        <v>500</v>
      </c>
      <c r="G68" s="116">
        <v>2000</v>
      </c>
      <c r="H68" s="117">
        <v>1500</v>
      </c>
      <c r="I68" s="115">
        <f t="shared" si="2"/>
        <v>4000</v>
      </c>
      <c r="J68" s="39" t="s">
        <v>1211</v>
      </c>
      <c r="K68" s="32" t="s">
        <v>515</v>
      </c>
      <c r="L68" s="48" t="s">
        <v>604</v>
      </c>
      <c r="M68" s="48"/>
      <c r="N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s="8" customFormat="1" ht="69.75" customHeight="1">
      <c r="A69" s="36" t="s">
        <v>872</v>
      </c>
      <c r="B69" s="99" t="s">
        <v>601</v>
      </c>
      <c r="C69" s="35" t="s">
        <v>235</v>
      </c>
      <c r="D69" s="35" t="s">
        <v>114</v>
      </c>
      <c r="E69" s="27" t="s">
        <v>603</v>
      </c>
      <c r="F69" s="116">
        <v>0</v>
      </c>
      <c r="G69" s="116">
        <v>0</v>
      </c>
      <c r="H69" s="117">
        <v>0</v>
      </c>
      <c r="I69" s="115">
        <f t="shared" si="2"/>
        <v>0</v>
      </c>
      <c r="J69" s="39" t="s">
        <v>1211</v>
      </c>
      <c r="K69" s="32" t="s">
        <v>515</v>
      </c>
      <c r="L69" s="48" t="s">
        <v>604</v>
      </c>
      <c r="M69" s="48"/>
      <c r="N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s="8" customFormat="1" ht="69.75" customHeight="1">
      <c r="A70" s="36" t="s">
        <v>873</v>
      </c>
      <c r="B70" s="99" t="s">
        <v>607</v>
      </c>
      <c r="C70" s="35" t="s">
        <v>237</v>
      </c>
      <c r="D70" s="35" t="s">
        <v>40</v>
      </c>
      <c r="E70" s="26" t="s">
        <v>608</v>
      </c>
      <c r="F70" s="114">
        <v>200</v>
      </c>
      <c r="G70" s="114">
        <v>300</v>
      </c>
      <c r="H70" s="115">
        <v>300</v>
      </c>
      <c r="I70" s="115">
        <f t="shared" si="2"/>
        <v>800</v>
      </c>
      <c r="J70" s="81" t="s">
        <v>1203</v>
      </c>
      <c r="K70" s="32" t="s">
        <v>515</v>
      </c>
      <c r="L70" s="48" t="s">
        <v>609</v>
      </c>
      <c r="M70" s="48"/>
      <c r="N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s="8" customFormat="1" ht="69.75" customHeight="1">
      <c r="A71" s="36" t="s">
        <v>874</v>
      </c>
      <c r="B71" s="125" t="s">
        <v>610</v>
      </c>
      <c r="C71" s="35" t="s">
        <v>237</v>
      </c>
      <c r="D71" s="35" t="s">
        <v>40</v>
      </c>
      <c r="E71" s="26" t="s">
        <v>834</v>
      </c>
      <c r="F71" s="116">
        <v>3000</v>
      </c>
      <c r="G71" s="116">
        <v>3000</v>
      </c>
      <c r="H71" s="116">
        <v>3000</v>
      </c>
      <c r="I71" s="115">
        <f t="shared" si="2"/>
        <v>9000</v>
      </c>
      <c r="J71" s="81" t="s">
        <v>1199</v>
      </c>
      <c r="K71" s="49" t="s">
        <v>352</v>
      </c>
      <c r="L71" s="48" t="s">
        <v>611</v>
      </c>
      <c r="M71" s="48"/>
      <c r="N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s="8" customFormat="1" ht="69.75" customHeight="1">
      <c r="A72" s="36" t="s">
        <v>875</v>
      </c>
      <c r="B72" s="99" t="s">
        <v>612</v>
      </c>
      <c r="C72" s="35" t="s">
        <v>242</v>
      </c>
      <c r="D72" s="35" t="s">
        <v>40</v>
      </c>
      <c r="E72" s="26" t="s">
        <v>616</v>
      </c>
      <c r="F72" s="114">
        <v>16025</v>
      </c>
      <c r="G72" s="114">
        <v>16025</v>
      </c>
      <c r="H72" s="114">
        <v>16025</v>
      </c>
      <c r="I72" s="115">
        <f t="shared" si="2"/>
        <v>48075</v>
      </c>
      <c r="J72" s="81" t="s">
        <v>1202</v>
      </c>
      <c r="K72" s="49" t="s">
        <v>352</v>
      </c>
      <c r="L72" s="48" t="s">
        <v>615</v>
      </c>
      <c r="M72" s="48"/>
      <c r="N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s="8" customFormat="1" ht="69.75" customHeight="1">
      <c r="A73" s="36" t="s">
        <v>876</v>
      </c>
      <c r="B73" s="125" t="s">
        <v>613</v>
      </c>
      <c r="C73" s="35" t="s">
        <v>241</v>
      </c>
      <c r="D73" s="35" t="s">
        <v>40</v>
      </c>
      <c r="E73" s="10" t="s">
        <v>835</v>
      </c>
      <c r="F73" s="116">
        <v>225260</v>
      </c>
      <c r="G73" s="116">
        <v>225260</v>
      </c>
      <c r="H73" s="116">
        <v>225260</v>
      </c>
      <c r="I73" s="115">
        <f t="shared" si="2"/>
        <v>675780</v>
      </c>
      <c r="J73" s="81" t="s">
        <v>1202</v>
      </c>
      <c r="K73" s="49" t="s">
        <v>352</v>
      </c>
      <c r="L73" s="48" t="s">
        <v>615</v>
      </c>
      <c r="M73" s="48"/>
      <c r="N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s="8" customFormat="1" ht="69.75" customHeight="1">
      <c r="A74" s="36" t="s">
        <v>877</v>
      </c>
      <c r="B74" s="99" t="s">
        <v>614</v>
      </c>
      <c r="C74" s="35" t="s">
        <v>240</v>
      </c>
      <c r="D74" s="35" t="s">
        <v>40</v>
      </c>
      <c r="E74" s="12" t="s">
        <v>614</v>
      </c>
      <c r="F74" s="114">
        <v>35660</v>
      </c>
      <c r="G74" s="114">
        <v>35660</v>
      </c>
      <c r="H74" s="114">
        <v>35660</v>
      </c>
      <c r="I74" s="115">
        <f t="shared" si="2"/>
        <v>106980</v>
      </c>
      <c r="J74" s="81" t="s">
        <v>1202</v>
      </c>
      <c r="K74" s="49" t="s">
        <v>352</v>
      </c>
      <c r="L74" s="48" t="s">
        <v>615</v>
      </c>
      <c r="M74" s="48"/>
      <c r="N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s="8" customFormat="1" ht="69.75" customHeight="1">
      <c r="A75" s="36" t="s">
        <v>878</v>
      </c>
      <c r="B75" s="99" t="s">
        <v>627</v>
      </c>
      <c r="C75" s="35" t="s">
        <v>237</v>
      </c>
      <c r="D75" s="35" t="s">
        <v>40</v>
      </c>
      <c r="E75" s="26" t="s">
        <v>629</v>
      </c>
      <c r="F75" s="116">
        <v>0</v>
      </c>
      <c r="G75" s="116">
        <v>0</v>
      </c>
      <c r="H75" s="116">
        <v>0</v>
      </c>
      <c r="I75" s="115">
        <f t="shared" si="2"/>
        <v>0</v>
      </c>
      <c r="J75" s="155" t="s">
        <v>1210</v>
      </c>
      <c r="K75" s="49" t="s">
        <v>352</v>
      </c>
      <c r="L75" s="48" t="s">
        <v>626</v>
      </c>
      <c r="M75" s="48"/>
      <c r="N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s="8" customFormat="1" ht="69.75" customHeight="1">
      <c r="A76" s="36" t="s">
        <v>879</v>
      </c>
      <c r="B76" s="125" t="s">
        <v>628</v>
      </c>
      <c r="C76" s="35" t="s">
        <v>233</v>
      </c>
      <c r="D76" s="35" t="s">
        <v>40</v>
      </c>
      <c r="E76" s="27" t="s">
        <v>630</v>
      </c>
      <c r="F76" s="116">
        <v>90</v>
      </c>
      <c r="G76" s="116">
        <v>160</v>
      </c>
      <c r="H76" s="116">
        <v>250</v>
      </c>
      <c r="I76" s="115">
        <f t="shared" si="2"/>
        <v>500</v>
      </c>
      <c r="J76" s="155" t="s">
        <v>1210</v>
      </c>
      <c r="K76" s="49" t="s">
        <v>352</v>
      </c>
      <c r="L76" s="48" t="s">
        <v>626</v>
      </c>
      <c r="M76" s="48"/>
      <c r="N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s="8" customFormat="1" ht="69.75" customHeight="1">
      <c r="A77" s="36" t="s">
        <v>880</v>
      </c>
      <c r="B77" s="99" t="s">
        <v>627</v>
      </c>
      <c r="C77" s="35" t="s">
        <v>237</v>
      </c>
      <c r="D77" s="35" t="s">
        <v>40</v>
      </c>
      <c r="E77" s="26" t="s">
        <v>636</v>
      </c>
      <c r="F77" s="116">
        <v>200</v>
      </c>
      <c r="G77" s="116">
        <v>200</v>
      </c>
      <c r="H77" s="116"/>
      <c r="I77" s="115">
        <f t="shared" si="2"/>
        <v>400</v>
      </c>
      <c r="J77" s="81" t="s">
        <v>1209</v>
      </c>
      <c r="K77" s="49" t="s">
        <v>597</v>
      </c>
      <c r="L77" s="48" t="s">
        <v>635</v>
      </c>
      <c r="M77" s="48"/>
      <c r="N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s="8" customFormat="1" ht="69.75" customHeight="1">
      <c r="A78" s="36" t="s">
        <v>881</v>
      </c>
      <c r="B78" s="99" t="s">
        <v>679</v>
      </c>
      <c r="C78" s="35" t="s">
        <v>233</v>
      </c>
      <c r="D78" s="35" t="s">
        <v>39</v>
      </c>
      <c r="E78" s="26" t="s">
        <v>836</v>
      </c>
      <c r="F78" s="121">
        <v>144000</v>
      </c>
      <c r="G78" s="121">
        <v>82585</v>
      </c>
      <c r="H78" s="121"/>
      <c r="I78" s="115">
        <f t="shared" si="2"/>
        <v>226585</v>
      </c>
      <c r="J78" s="81" t="s">
        <v>680</v>
      </c>
      <c r="K78" s="49" t="s">
        <v>597</v>
      </c>
      <c r="L78" s="48" t="s">
        <v>656</v>
      </c>
      <c r="M78" s="48"/>
      <c r="N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s="8" customFormat="1" ht="69.75" customHeight="1">
      <c r="A79" s="36" t="s">
        <v>882</v>
      </c>
      <c r="B79" s="99" t="s">
        <v>681</v>
      </c>
      <c r="C79" s="35" t="s">
        <v>238</v>
      </c>
      <c r="D79" s="35" t="s">
        <v>39</v>
      </c>
      <c r="E79" s="26" t="s">
        <v>681</v>
      </c>
      <c r="F79" s="116">
        <v>0</v>
      </c>
      <c r="G79" s="121">
        <v>0</v>
      </c>
      <c r="H79" s="121">
        <v>0</v>
      </c>
      <c r="I79" s="115">
        <f t="shared" si="2"/>
        <v>0</v>
      </c>
      <c r="J79" s="81" t="s">
        <v>682</v>
      </c>
      <c r="K79" s="49" t="s">
        <v>352</v>
      </c>
      <c r="L79" s="48" t="s">
        <v>656</v>
      </c>
      <c r="M79" s="48"/>
      <c r="N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s="8" customFormat="1" ht="69.75" customHeight="1">
      <c r="A80" s="36" t="s">
        <v>1058</v>
      </c>
      <c r="B80" s="99" t="s">
        <v>1049</v>
      </c>
      <c r="C80" s="35" t="s">
        <v>235</v>
      </c>
      <c r="D80" s="35" t="s">
        <v>40</v>
      </c>
      <c r="E80" s="26" t="s">
        <v>1050</v>
      </c>
      <c r="F80" s="13" t="s">
        <v>1051</v>
      </c>
      <c r="G80" s="13" t="s">
        <v>1052</v>
      </c>
      <c r="H80" s="11" t="s">
        <v>1051</v>
      </c>
      <c r="I80" s="11" t="s">
        <v>1053</v>
      </c>
      <c r="J80" s="144" t="s">
        <v>1205</v>
      </c>
      <c r="K80" s="38" t="s">
        <v>1047</v>
      </c>
      <c r="L80" s="35" t="s">
        <v>1054</v>
      </c>
      <c r="M80" s="48"/>
      <c r="N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s="8" customFormat="1" ht="87" customHeight="1">
      <c r="A81" s="36" t="s">
        <v>1059</v>
      </c>
      <c r="B81" s="99" t="s">
        <v>607</v>
      </c>
      <c r="C81" s="35" t="s">
        <v>237</v>
      </c>
      <c r="D81" s="35" t="s">
        <v>40</v>
      </c>
      <c r="E81" s="26" t="s">
        <v>1055</v>
      </c>
      <c r="F81" s="13"/>
      <c r="G81" s="13" t="s">
        <v>1056</v>
      </c>
      <c r="H81" s="11" t="s">
        <v>1057</v>
      </c>
      <c r="I81" s="11" t="s">
        <v>1052</v>
      </c>
      <c r="J81" s="144" t="s">
        <v>1205</v>
      </c>
      <c r="K81" s="38" t="s">
        <v>1047</v>
      </c>
      <c r="L81" s="35" t="s">
        <v>1054</v>
      </c>
      <c r="M81" s="48"/>
      <c r="N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 s="8" customFormat="1" ht="87" customHeight="1">
      <c r="A82" s="36" t="s">
        <v>1078</v>
      </c>
      <c r="B82" s="99" t="s">
        <v>627</v>
      </c>
      <c r="C82" s="35" t="s">
        <v>237</v>
      </c>
      <c r="D82" s="35" t="s">
        <v>40</v>
      </c>
      <c r="E82" s="26" t="s">
        <v>629</v>
      </c>
      <c r="F82" s="13"/>
      <c r="G82" s="13">
        <v>1000</v>
      </c>
      <c r="H82" s="11">
        <v>1000</v>
      </c>
      <c r="I82" s="11">
        <f>H82+G82+F82</f>
        <v>2000</v>
      </c>
      <c r="J82" s="39" t="s">
        <v>1206</v>
      </c>
      <c r="K82" s="38" t="s">
        <v>1047</v>
      </c>
      <c r="L82" s="35" t="s">
        <v>1076</v>
      </c>
      <c r="M82" s="48"/>
      <c r="N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s="8" customFormat="1" ht="69.75" customHeight="1">
      <c r="A83" s="36" t="s">
        <v>1079</v>
      </c>
      <c r="B83" s="99" t="s">
        <v>1077</v>
      </c>
      <c r="C83" s="35" t="s">
        <v>238</v>
      </c>
      <c r="D83" s="35" t="s">
        <v>40</v>
      </c>
      <c r="E83" s="26" t="s">
        <v>1080</v>
      </c>
      <c r="F83" s="116"/>
      <c r="G83" s="121">
        <v>1000</v>
      </c>
      <c r="H83" s="121">
        <v>1000</v>
      </c>
      <c r="I83" s="11">
        <f>H83+G83+F83</f>
        <v>2000</v>
      </c>
      <c r="J83" s="39" t="s">
        <v>1206</v>
      </c>
      <c r="K83" s="38" t="s">
        <v>1047</v>
      </c>
      <c r="L83" s="35" t="s">
        <v>1076</v>
      </c>
      <c r="M83" s="48"/>
      <c r="N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s="8" customFormat="1" ht="69.75" customHeight="1">
      <c r="A84" s="36" t="s">
        <v>1088</v>
      </c>
      <c r="B84" s="99" t="s">
        <v>627</v>
      </c>
      <c r="C84" s="35" t="s">
        <v>237</v>
      </c>
      <c r="D84" s="35" t="s">
        <v>40</v>
      </c>
      <c r="E84" s="26" t="s">
        <v>629</v>
      </c>
      <c r="F84" s="13">
        <v>200</v>
      </c>
      <c r="G84" s="13">
        <v>500</v>
      </c>
      <c r="H84" s="11">
        <v>500</v>
      </c>
      <c r="I84" s="11">
        <f>H84+G84+F84</f>
        <v>1200</v>
      </c>
      <c r="J84" s="39" t="s">
        <v>1208</v>
      </c>
      <c r="K84" s="49" t="s">
        <v>352</v>
      </c>
      <c r="L84" s="48" t="s">
        <v>1085</v>
      </c>
      <c r="M84" s="48"/>
      <c r="N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 s="8" customFormat="1" ht="69.75" customHeight="1">
      <c r="A85" s="36" t="s">
        <v>1089</v>
      </c>
      <c r="B85" s="99" t="s">
        <v>1086</v>
      </c>
      <c r="C85" s="35" t="s">
        <v>237</v>
      </c>
      <c r="D85" s="35" t="s">
        <v>40</v>
      </c>
      <c r="E85" s="26" t="s">
        <v>1102</v>
      </c>
      <c r="F85" s="13"/>
      <c r="G85" s="13"/>
      <c r="H85" s="11">
        <v>8000</v>
      </c>
      <c r="I85" s="11">
        <f>H85+G85+F85</f>
        <v>8000</v>
      </c>
      <c r="J85" s="81" t="s">
        <v>1202</v>
      </c>
      <c r="K85" s="38">
        <v>2020</v>
      </c>
      <c r="L85" s="35" t="s">
        <v>615</v>
      </c>
      <c r="M85" s="48"/>
      <c r="N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 s="8" customFormat="1" ht="69.75" customHeight="1">
      <c r="A86" s="36" t="s">
        <v>1090</v>
      </c>
      <c r="B86" s="99" t="s">
        <v>1086</v>
      </c>
      <c r="C86" s="35" t="s">
        <v>237</v>
      </c>
      <c r="D86" s="35" t="s">
        <v>40</v>
      </c>
      <c r="E86" s="26" t="s">
        <v>1103</v>
      </c>
      <c r="F86" s="13"/>
      <c r="G86" s="13">
        <v>2000</v>
      </c>
      <c r="H86" s="11">
        <v>1000</v>
      </c>
      <c r="I86" s="11">
        <f>H86+G86+F86</f>
        <v>3000</v>
      </c>
      <c r="J86" s="81" t="s">
        <v>1202</v>
      </c>
      <c r="K86" s="38" t="s">
        <v>459</v>
      </c>
      <c r="L86" s="35" t="s">
        <v>615</v>
      </c>
      <c r="M86" s="48"/>
      <c r="N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:40" s="8" customFormat="1" ht="69.75" customHeight="1">
      <c r="A87" s="36" t="s">
        <v>1091</v>
      </c>
      <c r="B87" s="99" t="s">
        <v>1086</v>
      </c>
      <c r="C87" s="35" t="s">
        <v>237</v>
      </c>
      <c r="D87" s="35" t="s">
        <v>40</v>
      </c>
      <c r="E87" s="99" t="s">
        <v>1104</v>
      </c>
      <c r="F87" s="13">
        <v>1450</v>
      </c>
      <c r="G87" s="13"/>
      <c r="H87" s="11"/>
      <c r="I87" s="11">
        <v>1450</v>
      </c>
      <c r="J87" s="81" t="s">
        <v>1202</v>
      </c>
      <c r="K87" s="49">
        <v>2018</v>
      </c>
      <c r="L87" s="35" t="s">
        <v>615</v>
      </c>
      <c r="M87" s="48"/>
      <c r="N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 s="8" customFormat="1" ht="69.75" customHeight="1">
      <c r="A88" s="36" t="s">
        <v>1092</v>
      </c>
      <c r="B88" s="99" t="s">
        <v>1086</v>
      </c>
      <c r="C88" s="35" t="s">
        <v>237</v>
      </c>
      <c r="D88" s="35" t="s">
        <v>40</v>
      </c>
      <c r="E88" s="26" t="s">
        <v>1105</v>
      </c>
      <c r="F88" s="13"/>
      <c r="G88" s="13"/>
      <c r="H88" s="11">
        <v>9000</v>
      </c>
      <c r="I88" s="11">
        <v>9000</v>
      </c>
      <c r="J88" s="81" t="s">
        <v>1202</v>
      </c>
      <c r="K88" s="49">
        <v>2020</v>
      </c>
      <c r="L88" s="35" t="s">
        <v>615</v>
      </c>
      <c r="M88" s="48"/>
      <c r="N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 s="8" customFormat="1" ht="69.75" customHeight="1">
      <c r="A89" s="36" t="s">
        <v>1093</v>
      </c>
      <c r="B89" s="99" t="s">
        <v>1087</v>
      </c>
      <c r="C89" s="35" t="s">
        <v>235</v>
      </c>
      <c r="D89" s="35" t="s">
        <v>40</v>
      </c>
      <c r="E89" s="26" t="s">
        <v>1106</v>
      </c>
      <c r="F89" s="13"/>
      <c r="G89" s="13">
        <v>2000</v>
      </c>
      <c r="H89" s="11"/>
      <c r="I89" s="11">
        <v>2000</v>
      </c>
      <c r="J89" s="81" t="s">
        <v>1202</v>
      </c>
      <c r="K89" s="49">
        <v>2019</v>
      </c>
      <c r="L89" s="35" t="s">
        <v>615</v>
      </c>
      <c r="M89" s="48"/>
      <c r="N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 s="8" customFormat="1" ht="69.75" customHeight="1">
      <c r="A90" s="36" t="s">
        <v>1094</v>
      </c>
      <c r="B90" s="99" t="s">
        <v>1086</v>
      </c>
      <c r="C90" s="35" t="s">
        <v>235</v>
      </c>
      <c r="D90" s="35" t="s">
        <v>40</v>
      </c>
      <c r="E90" s="26" t="s">
        <v>1107</v>
      </c>
      <c r="F90" s="13"/>
      <c r="G90" s="13">
        <v>800</v>
      </c>
      <c r="H90" s="11"/>
      <c r="I90" s="11">
        <v>800</v>
      </c>
      <c r="J90" s="81" t="s">
        <v>1202</v>
      </c>
      <c r="K90" s="49">
        <v>2019</v>
      </c>
      <c r="L90" s="35" t="s">
        <v>615</v>
      </c>
      <c r="M90" s="48"/>
      <c r="N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 s="8" customFormat="1" ht="69.75" customHeight="1">
      <c r="A91" s="36" t="s">
        <v>1095</v>
      </c>
      <c r="B91" s="99" t="s">
        <v>1086</v>
      </c>
      <c r="C91" s="35" t="s">
        <v>237</v>
      </c>
      <c r="D91" s="35" t="s">
        <v>40</v>
      </c>
      <c r="E91" s="26" t="s">
        <v>1108</v>
      </c>
      <c r="F91" s="13">
        <v>300</v>
      </c>
      <c r="G91" s="13"/>
      <c r="H91" s="11"/>
      <c r="I91" s="11">
        <v>300</v>
      </c>
      <c r="J91" s="81" t="s">
        <v>1202</v>
      </c>
      <c r="K91" s="49">
        <v>2018</v>
      </c>
      <c r="L91" s="35" t="s">
        <v>615</v>
      </c>
      <c r="M91" s="48"/>
      <c r="N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 s="8" customFormat="1" ht="69.75" customHeight="1">
      <c r="A92" s="36" t="s">
        <v>1096</v>
      </c>
      <c r="B92" s="99" t="s">
        <v>1087</v>
      </c>
      <c r="C92" s="35" t="s">
        <v>235</v>
      </c>
      <c r="D92" s="35" t="s">
        <v>40</v>
      </c>
      <c r="E92" s="26" t="s">
        <v>1109</v>
      </c>
      <c r="F92" s="13">
        <v>500</v>
      </c>
      <c r="G92" s="13"/>
      <c r="H92" s="11"/>
      <c r="I92" s="11">
        <v>500</v>
      </c>
      <c r="J92" s="81" t="s">
        <v>1202</v>
      </c>
      <c r="K92" s="49">
        <v>2018</v>
      </c>
      <c r="L92" s="35" t="s">
        <v>615</v>
      </c>
      <c r="M92" s="48"/>
      <c r="N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:40" s="8" customFormat="1" ht="69.75" customHeight="1">
      <c r="A93" s="36" t="s">
        <v>1097</v>
      </c>
      <c r="B93" s="99" t="s">
        <v>1087</v>
      </c>
      <c r="C93" s="35" t="s">
        <v>235</v>
      </c>
      <c r="D93" s="35" t="s">
        <v>40</v>
      </c>
      <c r="E93" s="26" t="s">
        <v>1110</v>
      </c>
      <c r="F93" s="13"/>
      <c r="G93" s="13">
        <v>3000</v>
      </c>
      <c r="H93" s="11">
        <v>3000</v>
      </c>
      <c r="I93" s="11">
        <v>6000</v>
      </c>
      <c r="J93" s="81" t="s">
        <v>1202</v>
      </c>
      <c r="K93" s="49" t="s">
        <v>459</v>
      </c>
      <c r="L93" s="35" t="s">
        <v>615</v>
      </c>
      <c r="M93" s="48"/>
      <c r="N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:40" s="8" customFormat="1" ht="69.75" customHeight="1">
      <c r="A94" s="36" t="s">
        <v>1098</v>
      </c>
      <c r="B94" s="99" t="s">
        <v>1086</v>
      </c>
      <c r="C94" s="35" t="s">
        <v>237</v>
      </c>
      <c r="D94" s="35" t="s">
        <v>40</v>
      </c>
      <c r="E94" s="26" t="s">
        <v>1111</v>
      </c>
      <c r="F94" s="13"/>
      <c r="G94" s="13"/>
      <c r="H94" s="11">
        <v>6500</v>
      </c>
      <c r="I94" s="11">
        <v>6500</v>
      </c>
      <c r="J94" s="81" t="s">
        <v>1202</v>
      </c>
      <c r="K94" s="49">
        <v>2020</v>
      </c>
      <c r="L94" s="35" t="s">
        <v>615</v>
      </c>
      <c r="M94" s="48"/>
      <c r="N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 s="8" customFormat="1" ht="69.75" customHeight="1">
      <c r="A95" s="36" t="s">
        <v>1099</v>
      </c>
      <c r="B95" s="99" t="s">
        <v>1087</v>
      </c>
      <c r="C95" s="35" t="s">
        <v>235</v>
      </c>
      <c r="D95" s="35" t="s">
        <v>40</v>
      </c>
      <c r="E95" s="26" t="s">
        <v>1112</v>
      </c>
      <c r="F95" s="13"/>
      <c r="G95" s="13">
        <v>1800</v>
      </c>
      <c r="H95" s="11"/>
      <c r="I95" s="11">
        <v>1800</v>
      </c>
      <c r="J95" s="81" t="s">
        <v>1202</v>
      </c>
      <c r="K95" s="49">
        <v>2019</v>
      </c>
      <c r="L95" s="35" t="s">
        <v>615</v>
      </c>
      <c r="M95" s="48"/>
      <c r="N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 s="8" customFormat="1" ht="69.75" customHeight="1">
      <c r="A96" s="36" t="s">
        <v>1100</v>
      </c>
      <c r="B96" s="99" t="s">
        <v>1087</v>
      </c>
      <c r="C96" s="35" t="s">
        <v>235</v>
      </c>
      <c r="D96" s="35" t="s">
        <v>40</v>
      </c>
      <c r="E96" s="26" t="s">
        <v>1113</v>
      </c>
      <c r="F96" s="13"/>
      <c r="G96" s="13"/>
      <c r="H96" s="11">
        <v>9500</v>
      </c>
      <c r="I96" s="11">
        <v>9500</v>
      </c>
      <c r="J96" s="81" t="s">
        <v>1202</v>
      </c>
      <c r="K96" s="49">
        <v>2020</v>
      </c>
      <c r="L96" s="35" t="s">
        <v>615</v>
      </c>
      <c r="M96" s="48"/>
      <c r="N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s="8" customFormat="1" ht="69.75" customHeight="1">
      <c r="A97" s="36" t="s">
        <v>1101</v>
      </c>
      <c r="B97" s="99" t="s">
        <v>1087</v>
      </c>
      <c r="C97" s="35" t="s">
        <v>235</v>
      </c>
      <c r="D97" s="35" t="s">
        <v>40</v>
      </c>
      <c r="E97" s="26" t="s">
        <v>1114</v>
      </c>
      <c r="F97" s="13"/>
      <c r="G97" s="13">
        <v>500</v>
      </c>
      <c r="H97" s="11"/>
      <c r="I97" s="11">
        <v>500</v>
      </c>
      <c r="J97" s="81" t="s">
        <v>1202</v>
      </c>
      <c r="K97" s="49">
        <v>2019</v>
      </c>
      <c r="L97" s="35" t="s">
        <v>615</v>
      </c>
      <c r="M97" s="48"/>
      <c r="N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s="8" customFormat="1" ht="69.75" customHeight="1">
      <c r="A98" s="36" t="s">
        <v>1140</v>
      </c>
      <c r="B98" s="149" t="s">
        <v>1137</v>
      </c>
      <c r="C98" s="35" t="s">
        <v>240</v>
      </c>
      <c r="D98" s="35" t="s">
        <v>40</v>
      </c>
      <c r="E98" s="26" t="s">
        <v>1143</v>
      </c>
      <c r="F98" s="13">
        <v>2000</v>
      </c>
      <c r="G98" s="13">
        <v>2500</v>
      </c>
      <c r="H98" s="11">
        <v>4000</v>
      </c>
      <c r="I98" s="11">
        <f>H98+G98+F98</f>
        <v>8500</v>
      </c>
      <c r="J98" s="39" t="s">
        <v>1201</v>
      </c>
      <c r="K98" s="38" t="s">
        <v>352</v>
      </c>
      <c r="L98" s="148" t="s">
        <v>1122</v>
      </c>
      <c r="M98" s="48"/>
      <c r="N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 s="8" customFormat="1" ht="69.75" customHeight="1">
      <c r="A99" s="36" t="s">
        <v>1141</v>
      </c>
      <c r="B99" s="149" t="s">
        <v>1138</v>
      </c>
      <c r="C99" s="35" t="s">
        <v>242</v>
      </c>
      <c r="D99" s="35" t="s">
        <v>40</v>
      </c>
      <c r="E99" s="150" t="s">
        <v>1144</v>
      </c>
      <c r="F99" s="13">
        <v>6000</v>
      </c>
      <c r="G99" s="13">
        <v>6200</v>
      </c>
      <c r="H99" s="11">
        <v>6500</v>
      </c>
      <c r="I99" s="11">
        <f>H99+G99+F99</f>
        <v>18700</v>
      </c>
      <c r="J99" s="39" t="s">
        <v>1201</v>
      </c>
      <c r="K99" s="38" t="s">
        <v>352</v>
      </c>
      <c r="L99" s="148" t="s">
        <v>1122</v>
      </c>
      <c r="M99" s="48"/>
      <c r="N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s="8" customFormat="1" ht="69.75" customHeight="1">
      <c r="A100" s="36" t="s">
        <v>1142</v>
      </c>
      <c r="B100" s="149" t="s">
        <v>1139</v>
      </c>
      <c r="C100" s="35" t="s">
        <v>242</v>
      </c>
      <c r="D100" s="35" t="s">
        <v>40</v>
      </c>
      <c r="E100" s="149" t="s">
        <v>1145</v>
      </c>
      <c r="F100" s="13">
        <v>3000</v>
      </c>
      <c r="G100" s="13">
        <v>3200</v>
      </c>
      <c r="H100" s="11">
        <v>3500</v>
      </c>
      <c r="I100" s="11">
        <f>H100+G100+F100</f>
        <v>9700</v>
      </c>
      <c r="J100" s="39" t="s">
        <v>1201</v>
      </c>
      <c r="K100" s="38" t="s">
        <v>352</v>
      </c>
      <c r="L100" s="148" t="s">
        <v>1122</v>
      </c>
      <c r="M100" s="48"/>
      <c r="N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s="8" customFormat="1" ht="69.75" customHeight="1">
      <c r="A101" s="36" t="s">
        <v>1157</v>
      </c>
      <c r="B101" s="99" t="s">
        <v>1153</v>
      </c>
      <c r="C101" s="35" t="s">
        <v>235</v>
      </c>
      <c r="D101" s="35" t="s">
        <v>40</v>
      </c>
      <c r="E101" s="26" t="s">
        <v>1161</v>
      </c>
      <c r="F101" s="13">
        <v>500</v>
      </c>
      <c r="G101" s="13">
        <v>500</v>
      </c>
      <c r="H101" s="11">
        <v>500</v>
      </c>
      <c r="I101" s="11">
        <f>H101+G101+F101</f>
        <v>1500</v>
      </c>
      <c r="J101" s="81" t="s">
        <v>1204</v>
      </c>
      <c r="K101" s="49" t="s">
        <v>352</v>
      </c>
      <c r="L101" s="151" t="s">
        <v>1165</v>
      </c>
      <c r="M101" s="48"/>
      <c r="N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s="8" customFormat="1" ht="69.75" customHeight="1">
      <c r="A102" s="36" t="s">
        <v>1158</v>
      </c>
      <c r="B102" s="99" t="s">
        <v>1154</v>
      </c>
      <c r="C102" s="35" t="s">
        <v>235</v>
      </c>
      <c r="D102" s="35" t="s">
        <v>40</v>
      </c>
      <c r="E102" s="26" t="s">
        <v>1162</v>
      </c>
      <c r="F102" s="13"/>
      <c r="G102" s="13"/>
      <c r="H102" s="11">
        <v>10000</v>
      </c>
      <c r="I102" s="11">
        <f>H102+G102+F102</f>
        <v>10000</v>
      </c>
      <c r="J102" s="81" t="s">
        <v>1204</v>
      </c>
      <c r="K102" s="49">
        <v>2020</v>
      </c>
      <c r="L102" s="151" t="s">
        <v>1165</v>
      </c>
      <c r="M102" s="48"/>
      <c r="N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s="8" customFormat="1" ht="69.75" customHeight="1">
      <c r="A103" s="36" t="s">
        <v>1159</v>
      </c>
      <c r="B103" s="99" t="s">
        <v>1155</v>
      </c>
      <c r="C103" s="35" t="s">
        <v>236</v>
      </c>
      <c r="D103" s="35" t="s">
        <v>40</v>
      </c>
      <c r="E103" s="26" t="s">
        <v>1163</v>
      </c>
      <c r="F103" s="13"/>
      <c r="G103" s="13">
        <v>5000</v>
      </c>
      <c r="H103" s="11"/>
      <c r="I103" s="11">
        <f>H103+G103+F103</f>
        <v>5000</v>
      </c>
      <c r="J103" s="81" t="s">
        <v>1204</v>
      </c>
      <c r="K103" s="49">
        <v>2019</v>
      </c>
      <c r="L103" s="151" t="s">
        <v>1165</v>
      </c>
      <c r="M103" s="48"/>
      <c r="N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s="8" customFormat="1" ht="69.75" customHeight="1">
      <c r="A104" s="36" t="s">
        <v>1160</v>
      </c>
      <c r="B104" s="152" t="s">
        <v>1156</v>
      </c>
      <c r="C104" s="35" t="s">
        <v>243</v>
      </c>
      <c r="D104" s="35" t="s">
        <v>40</v>
      </c>
      <c r="E104" s="27" t="s">
        <v>1164</v>
      </c>
      <c r="F104" s="11"/>
      <c r="G104" s="11">
        <v>5000</v>
      </c>
      <c r="H104" s="11"/>
      <c r="I104" s="11">
        <f>H104+G104+F104</f>
        <v>5000</v>
      </c>
      <c r="J104" s="81" t="s">
        <v>1204</v>
      </c>
      <c r="K104" s="49">
        <v>2020</v>
      </c>
      <c r="L104" s="151" t="s">
        <v>1165</v>
      </c>
      <c r="M104" s="48"/>
      <c r="N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s="8" customFormat="1" ht="69.75" customHeight="1">
      <c r="A105" s="51"/>
      <c r="B105" s="99"/>
      <c r="C105" s="35"/>
      <c r="D105" s="35"/>
      <c r="E105" s="26"/>
      <c r="F105" s="13"/>
      <c r="G105" s="13"/>
      <c r="H105" s="13"/>
      <c r="I105" s="11"/>
      <c r="J105" s="81"/>
      <c r="K105" s="49"/>
      <c r="L105" s="48"/>
      <c r="M105" s="48"/>
      <c r="N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 s="4" customFormat="1" ht="31.5" customHeight="1">
      <c r="A106" s="70"/>
      <c r="B106" s="126" t="s">
        <v>22</v>
      </c>
      <c r="C106" s="72"/>
      <c r="D106" s="72"/>
      <c r="E106" s="73"/>
      <c r="F106" s="113">
        <f>SUM(F107:F125)</f>
        <v>2220</v>
      </c>
      <c r="G106" s="113">
        <f>SUM(G107:G125)</f>
        <v>5750</v>
      </c>
      <c r="H106" s="113">
        <f>SUM(H107:H125)</f>
        <v>7220</v>
      </c>
      <c r="I106" s="113">
        <f>SUM(I107:I125)</f>
        <v>15190</v>
      </c>
      <c r="J106" s="74"/>
      <c r="K106" s="75"/>
      <c r="L106" s="76"/>
      <c r="M106" s="76"/>
      <c r="N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81" ht="75" customHeight="1">
      <c r="A107" s="36" t="s">
        <v>81</v>
      </c>
      <c r="B107" s="99" t="s">
        <v>457</v>
      </c>
      <c r="C107" s="31" t="s">
        <v>247</v>
      </c>
      <c r="D107" s="31" t="s">
        <v>39</v>
      </c>
      <c r="E107" s="26" t="s">
        <v>837</v>
      </c>
      <c r="F107" s="114">
        <v>500</v>
      </c>
      <c r="G107" s="114">
        <v>300</v>
      </c>
      <c r="H107" s="115">
        <v>300</v>
      </c>
      <c r="I107" s="115">
        <f>H107+G107+F107</f>
        <v>1100</v>
      </c>
      <c r="J107" s="39" t="s">
        <v>1197</v>
      </c>
      <c r="K107" s="38" t="s">
        <v>352</v>
      </c>
      <c r="L107" s="35" t="s">
        <v>454</v>
      </c>
      <c r="M107" s="48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</row>
    <row r="108" spans="1:40" s="8" customFormat="1" ht="69.75" customHeight="1">
      <c r="A108" s="36" t="s">
        <v>82</v>
      </c>
      <c r="B108" s="125" t="s">
        <v>455</v>
      </c>
      <c r="C108" s="35" t="s">
        <v>246</v>
      </c>
      <c r="D108" s="31" t="s">
        <v>39</v>
      </c>
      <c r="E108" s="27" t="s">
        <v>838</v>
      </c>
      <c r="F108" s="116">
        <v>500</v>
      </c>
      <c r="G108" s="116"/>
      <c r="H108" s="117"/>
      <c r="I108" s="115">
        <f aca="true" t="shared" si="3" ref="I108:I122">H108+G108+F108</f>
        <v>500</v>
      </c>
      <c r="J108" s="39" t="s">
        <v>1197</v>
      </c>
      <c r="K108" s="38">
        <v>2018</v>
      </c>
      <c r="L108" s="35" t="s">
        <v>454</v>
      </c>
      <c r="M108" s="48"/>
      <c r="N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 s="8" customFormat="1" ht="69.75" customHeight="1">
      <c r="A109" s="36" t="s">
        <v>83</v>
      </c>
      <c r="B109" s="99" t="s">
        <v>456</v>
      </c>
      <c r="C109" s="35" t="s">
        <v>247</v>
      </c>
      <c r="D109" s="31" t="s">
        <v>40</v>
      </c>
      <c r="E109" s="27" t="s">
        <v>839</v>
      </c>
      <c r="F109" s="115">
        <v>200</v>
      </c>
      <c r="G109" s="115">
        <v>300</v>
      </c>
      <c r="H109" s="115">
        <v>300</v>
      </c>
      <c r="I109" s="115">
        <f t="shared" si="3"/>
        <v>800</v>
      </c>
      <c r="J109" s="39" t="s">
        <v>1197</v>
      </c>
      <c r="K109" s="49" t="s">
        <v>352</v>
      </c>
      <c r="L109" s="35" t="s">
        <v>454</v>
      </c>
      <c r="M109" s="48"/>
      <c r="N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 s="8" customFormat="1" ht="69.75" customHeight="1">
      <c r="A110" s="36" t="s">
        <v>883</v>
      </c>
      <c r="B110" s="125" t="s">
        <v>527</v>
      </c>
      <c r="C110" s="35" t="s">
        <v>247</v>
      </c>
      <c r="D110" s="31" t="s">
        <v>40</v>
      </c>
      <c r="E110" s="27" t="s">
        <v>526</v>
      </c>
      <c r="F110" s="116">
        <v>220</v>
      </c>
      <c r="G110" s="116">
        <v>250</v>
      </c>
      <c r="H110" s="117">
        <v>220</v>
      </c>
      <c r="I110" s="115">
        <f t="shared" si="3"/>
        <v>690</v>
      </c>
      <c r="J110" s="39" t="s">
        <v>1196</v>
      </c>
      <c r="K110" s="32" t="s">
        <v>515</v>
      </c>
      <c r="L110" s="35" t="s">
        <v>516</v>
      </c>
      <c r="M110" s="48"/>
      <c r="N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 s="8" customFormat="1" ht="69.75" customHeight="1">
      <c r="A111" s="36" t="s">
        <v>884</v>
      </c>
      <c r="B111" s="99" t="s">
        <v>575</v>
      </c>
      <c r="C111" s="35" t="s">
        <v>247</v>
      </c>
      <c r="D111" s="31" t="s">
        <v>40</v>
      </c>
      <c r="E111" s="95" t="s">
        <v>578</v>
      </c>
      <c r="F111" s="116">
        <v>0</v>
      </c>
      <c r="G111" s="116">
        <v>0</v>
      </c>
      <c r="H111" s="116">
        <v>0</v>
      </c>
      <c r="I111" s="115">
        <f t="shared" si="3"/>
        <v>0</v>
      </c>
      <c r="J111" s="39" t="s">
        <v>1207</v>
      </c>
      <c r="K111" s="32" t="s">
        <v>515</v>
      </c>
      <c r="L111" s="48" t="s">
        <v>570</v>
      </c>
      <c r="M111" s="48"/>
      <c r="N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s="8" customFormat="1" ht="69.75" customHeight="1">
      <c r="A112" s="36" t="s">
        <v>885</v>
      </c>
      <c r="B112" s="125" t="s">
        <v>576</v>
      </c>
      <c r="C112" s="35" t="s">
        <v>247</v>
      </c>
      <c r="D112" s="31" t="s">
        <v>40</v>
      </c>
      <c r="E112" s="96" t="s">
        <v>579</v>
      </c>
      <c r="F112" s="116">
        <v>0</v>
      </c>
      <c r="G112" s="116">
        <v>0</v>
      </c>
      <c r="H112" s="116">
        <v>0</v>
      </c>
      <c r="I112" s="115">
        <f t="shared" si="3"/>
        <v>0</v>
      </c>
      <c r="J112" s="39" t="s">
        <v>1207</v>
      </c>
      <c r="K112" s="32" t="s">
        <v>515</v>
      </c>
      <c r="L112" s="48" t="s">
        <v>570</v>
      </c>
      <c r="M112" s="48"/>
      <c r="N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s="8" customFormat="1" ht="69.75" customHeight="1">
      <c r="A113" s="36" t="s">
        <v>886</v>
      </c>
      <c r="B113" s="99" t="s">
        <v>577</v>
      </c>
      <c r="C113" s="35" t="s">
        <v>247</v>
      </c>
      <c r="D113" s="31" t="s">
        <v>40</v>
      </c>
      <c r="E113" s="97" t="s">
        <v>580</v>
      </c>
      <c r="F113" s="116">
        <v>0</v>
      </c>
      <c r="G113" s="116">
        <v>0</v>
      </c>
      <c r="H113" s="116">
        <v>0</v>
      </c>
      <c r="I113" s="115">
        <f t="shared" si="3"/>
        <v>0</v>
      </c>
      <c r="J113" s="39" t="s">
        <v>1207</v>
      </c>
      <c r="K113" s="32" t="s">
        <v>515</v>
      </c>
      <c r="L113" s="48" t="s">
        <v>570</v>
      </c>
      <c r="M113" s="48"/>
      <c r="N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s="8" customFormat="1" ht="69.75" customHeight="1">
      <c r="A114" s="36" t="s">
        <v>887</v>
      </c>
      <c r="B114" s="99" t="s">
        <v>605</v>
      </c>
      <c r="C114" s="35" t="s">
        <v>246</v>
      </c>
      <c r="D114" s="31" t="s">
        <v>40</v>
      </c>
      <c r="E114" s="12" t="s">
        <v>605</v>
      </c>
      <c r="F114" s="116">
        <v>0</v>
      </c>
      <c r="G114" s="116">
        <v>0</v>
      </c>
      <c r="H114" s="116">
        <v>0</v>
      </c>
      <c r="I114" s="115">
        <f t="shared" si="3"/>
        <v>0</v>
      </c>
      <c r="J114" s="39" t="s">
        <v>1211</v>
      </c>
      <c r="K114" s="32" t="s">
        <v>515</v>
      </c>
      <c r="L114" s="48" t="s">
        <v>604</v>
      </c>
      <c r="M114" s="48"/>
      <c r="N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s="8" customFormat="1" ht="69.75" customHeight="1">
      <c r="A115" s="36" t="s">
        <v>888</v>
      </c>
      <c r="B115" s="125" t="s">
        <v>606</v>
      </c>
      <c r="C115" s="35" t="s">
        <v>247</v>
      </c>
      <c r="D115" s="31" t="s">
        <v>40</v>
      </c>
      <c r="E115" s="10" t="s">
        <v>606</v>
      </c>
      <c r="F115" s="116">
        <v>700</v>
      </c>
      <c r="G115" s="116">
        <v>700</v>
      </c>
      <c r="H115" s="116">
        <v>700</v>
      </c>
      <c r="I115" s="115">
        <f t="shared" si="3"/>
        <v>2100</v>
      </c>
      <c r="J115" s="39" t="s">
        <v>1211</v>
      </c>
      <c r="K115" s="32" t="s">
        <v>515</v>
      </c>
      <c r="L115" s="48" t="s">
        <v>604</v>
      </c>
      <c r="M115" s="48"/>
      <c r="N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s="8" customFormat="1" ht="69.75" customHeight="1">
      <c r="A116" s="36" t="s">
        <v>889</v>
      </c>
      <c r="B116" s="99" t="s">
        <v>631</v>
      </c>
      <c r="C116" s="35" t="s">
        <v>246</v>
      </c>
      <c r="D116" s="31" t="s">
        <v>40</v>
      </c>
      <c r="E116" s="98" t="s">
        <v>633</v>
      </c>
      <c r="F116" s="116">
        <v>0</v>
      </c>
      <c r="G116" s="116">
        <v>0</v>
      </c>
      <c r="H116" s="116">
        <v>0</v>
      </c>
      <c r="I116" s="115">
        <f t="shared" si="3"/>
        <v>0</v>
      </c>
      <c r="J116" s="155" t="s">
        <v>1210</v>
      </c>
      <c r="K116" s="32" t="s">
        <v>515</v>
      </c>
      <c r="L116" s="48" t="s">
        <v>626</v>
      </c>
      <c r="M116" s="48"/>
      <c r="N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s="8" customFormat="1" ht="69.75" customHeight="1">
      <c r="A117" s="36" t="s">
        <v>890</v>
      </c>
      <c r="B117" s="125" t="s">
        <v>632</v>
      </c>
      <c r="C117" s="35" t="s">
        <v>247</v>
      </c>
      <c r="D117" s="31" t="s">
        <v>40</v>
      </c>
      <c r="E117" s="98" t="s">
        <v>634</v>
      </c>
      <c r="F117" s="116">
        <v>0</v>
      </c>
      <c r="G117" s="116">
        <v>0</v>
      </c>
      <c r="H117" s="116">
        <v>0</v>
      </c>
      <c r="I117" s="115">
        <f t="shared" si="3"/>
        <v>0</v>
      </c>
      <c r="J117" s="155" t="s">
        <v>1210</v>
      </c>
      <c r="K117" s="32" t="s">
        <v>515</v>
      </c>
      <c r="L117" s="48" t="s">
        <v>626</v>
      </c>
      <c r="M117" s="48"/>
      <c r="N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s="8" customFormat="1" ht="69.75" customHeight="1">
      <c r="A118" s="36" t="s">
        <v>891</v>
      </c>
      <c r="B118" s="99" t="s">
        <v>637</v>
      </c>
      <c r="C118" s="35" t="s">
        <v>246</v>
      </c>
      <c r="D118" s="31" t="s">
        <v>40</v>
      </c>
      <c r="E118" s="26" t="s">
        <v>840</v>
      </c>
      <c r="F118" s="116">
        <v>0</v>
      </c>
      <c r="G118" s="116">
        <v>0</v>
      </c>
      <c r="H118" s="116">
        <v>0</v>
      </c>
      <c r="I118" s="115">
        <f t="shared" si="3"/>
        <v>0</v>
      </c>
      <c r="J118" s="81" t="s">
        <v>1209</v>
      </c>
      <c r="K118" s="32" t="s">
        <v>515</v>
      </c>
      <c r="L118" s="48" t="s">
        <v>635</v>
      </c>
      <c r="M118" s="48"/>
      <c r="N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s="8" customFormat="1" ht="69.75" customHeight="1">
      <c r="A119" s="36" t="s">
        <v>892</v>
      </c>
      <c r="B119" s="125" t="s">
        <v>638</v>
      </c>
      <c r="C119" s="35" t="s">
        <v>247</v>
      </c>
      <c r="D119" s="31" t="s">
        <v>40</v>
      </c>
      <c r="E119" s="27" t="s">
        <v>841</v>
      </c>
      <c r="F119" s="116">
        <v>0</v>
      </c>
      <c r="G119" s="116">
        <v>0</v>
      </c>
      <c r="H119" s="116">
        <v>0</v>
      </c>
      <c r="I119" s="115">
        <f t="shared" si="3"/>
        <v>0</v>
      </c>
      <c r="J119" s="81" t="s">
        <v>1209</v>
      </c>
      <c r="K119" s="32" t="s">
        <v>515</v>
      </c>
      <c r="L119" s="48" t="s">
        <v>635</v>
      </c>
      <c r="M119" s="48"/>
      <c r="N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s="8" customFormat="1" ht="69.75" customHeight="1">
      <c r="A120" s="36" t="s">
        <v>893</v>
      </c>
      <c r="B120" s="99" t="s">
        <v>639</v>
      </c>
      <c r="C120" s="35" t="s">
        <v>247</v>
      </c>
      <c r="D120" s="31" t="s">
        <v>40</v>
      </c>
      <c r="E120" s="26" t="s">
        <v>640</v>
      </c>
      <c r="F120" s="116">
        <v>100</v>
      </c>
      <c r="G120" s="116">
        <v>0</v>
      </c>
      <c r="H120" s="116">
        <v>0</v>
      </c>
      <c r="I120" s="115">
        <f t="shared" si="3"/>
        <v>100</v>
      </c>
      <c r="J120" s="81" t="s">
        <v>1209</v>
      </c>
      <c r="K120" s="32" t="s">
        <v>515</v>
      </c>
      <c r="L120" s="48" t="s">
        <v>635</v>
      </c>
      <c r="M120" s="48"/>
      <c r="N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s="8" customFormat="1" ht="69.75" customHeight="1">
      <c r="A121" s="36" t="s">
        <v>894</v>
      </c>
      <c r="B121" s="125" t="s">
        <v>755</v>
      </c>
      <c r="C121" s="35" t="s">
        <v>244</v>
      </c>
      <c r="D121" s="31" t="s">
        <v>40</v>
      </c>
      <c r="E121" s="98" t="s">
        <v>1249</v>
      </c>
      <c r="F121" s="116">
        <v>0</v>
      </c>
      <c r="G121" s="116">
        <v>0</v>
      </c>
      <c r="H121" s="116">
        <v>0</v>
      </c>
      <c r="I121" s="115">
        <f t="shared" si="3"/>
        <v>0</v>
      </c>
      <c r="J121" s="81"/>
      <c r="K121" s="32" t="s">
        <v>352</v>
      </c>
      <c r="L121" s="48" t="s">
        <v>748</v>
      </c>
      <c r="M121" s="48"/>
      <c r="N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s="8" customFormat="1" ht="69.75" customHeight="1">
      <c r="A122" s="36" t="s">
        <v>895</v>
      </c>
      <c r="B122" s="99" t="s">
        <v>756</v>
      </c>
      <c r="C122" s="35" t="s">
        <v>245</v>
      </c>
      <c r="D122" s="31" t="s">
        <v>40</v>
      </c>
      <c r="E122" s="98" t="s">
        <v>757</v>
      </c>
      <c r="F122" s="116">
        <v>0</v>
      </c>
      <c r="G122" s="116">
        <v>0</v>
      </c>
      <c r="H122" s="116">
        <v>0</v>
      </c>
      <c r="I122" s="115">
        <f t="shared" si="3"/>
        <v>0</v>
      </c>
      <c r="J122" s="81" t="s">
        <v>1198</v>
      </c>
      <c r="K122" s="32" t="s">
        <v>352</v>
      </c>
      <c r="L122" s="48" t="s">
        <v>758</v>
      </c>
      <c r="M122" s="48"/>
      <c r="N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s="8" customFormat="1" ht="69.75" customHeight="1">
      <c r="A123" s="36" t="s">
        <v>1065</v>
      </c>
      <c r="B123" s="99" t="s">
        <v>1060</v>
      </c>
      <c r="C123" s="35" t="s">
        <v>244</v>
      </c>
      <c r="D123" s="31" t="s">
        <v>40</v>
      </c>
      <c r="E123" s="26" t="s">
        <v>1061</v>
      </c>
      <c r="F123" s="13" t="s">
        <v>1062</v>
      </c>
      <c r="G123" s="13" t="s">
        <v>1062</v>
      </c>
      <c r="H123" s="11" t="s">
        <v>1062</v>
      </c>
      <c r="I123" s="11" t="s">
        <v>1063</v>
      </c>
      <c r="J123" s="144" t="s">
        <v>1205</v>
      </c>
      <c r="K123" s="38" t="s">
        <v>1064</v>
      </c>
      <c r="L123" s="35" t="s">
        <v>1054</v>
      </c>
      <c r="M123" s="48"/>
      <c r="N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s="8" customFormat="1" ht="69.75" customHeight="1">
      <c r="A124" s="36" t="s">
        <v>1148</v>
      </c>
      <c r="B124" s="99" t="s">
        <v>755</v>
      </c>
      <c r="C124" s="35" t="s">
        <v>244</v>
      </c>
      <c r="D124" s="31" t="s">
        <v>40</v>
      </c>
      <c r="E124" s="26" t="s">
        <v>1146</v>
      </c>
      <c r="F124" s="13"/>
      <c r="G124" s="13">
        <v>4200</v>
      </c>
      <c r="H124" s="11">
        <v>5700</v>
      </c>
      <c r="I124" s="11">
        <f>H124+G124+F124</f>
        <v>9900</v>
      </c>
      <c r="J124" s="39" t="s">
        <v>1201</v>
      </c>
      <c r="K124" s="38" t="s">
        <v>1064</v>
      </c>
      <c r="L124" s="35" t="s">
        <v>1147</v>
      </c>
      <c r="M124" s="48"/>
      <c r="N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s="8" customFormat="1" ht="69.75" customHeight="1">
      <c r="A125" s="51"/>
      <c r="B125" s="99"/>
      <c r="C125" s="35"/>
      <c r="D125" s="31"/>
      <c r="E125" s="26"/>
      <c r="F125" s="13"/>
      <c r="G125" s="13"/>
      <c r="H125" s="11"/>
      <c r="I125" s="11"/>
      <c r="J125" s="32"/>
      <c r="K125" s="49"/>
      <c r="L125" s="48"/>
      <c r="M125" s="48"/>
      <c r="N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s="4" customFormat="1" ht="31.5" customHeight="1">
      <c r="A126" s="77"/>
      <c r="B126" s="126" t="s">
        <v>23</v>
      </c>
      <c r="C126" s="72"/>
      <c r="D126" s="73"/>
      <c r="E126" s="73"/>
      <c r="F126" s="113">
        <f>SUM(F127:F154)</f>
        <v>162704</v>
      </c>
      <c r="G126" s="113">
        <f>SUM(G127:G154)</f>
        <v>141525</v>
      </c>
      <c r="H126" s="113">
        <f>SUM(H127:H154)</f>
        <v>67093</v>
      </c>
      <c r="I126" s="113">
        <f>SUM(I127:I154)</f>
        <v>371322</v>
      </c>
      <c r="J126" s="74"/>
      <c r="K126" s="75"/>
      <c r="L126" s="76"/>
      <c r="M126" s="76"/>
      <c r="N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81" ht="66" customHeight="1">
      <c r="A127" s="36" t="s">
        <v>84</v>
      </c>
      <c r="B127" s="99" t="s">
        <v>433</v>
      </c>
      <c r="C127" s="31" t="s">
        <v>253</v>
      </c>
      <c r="D127" s="31" t="s">
        <v>40</v>
      </c>
      <c r="E127" s="26" t="s">
        <v>1250</v>
      </c>
      <c r="F127" s="114">
        <v>0</v>
      </c>
      <c r="G127" s="114">
        <v>0</v>
      </c>
      <c r="H127" s="115">
        <v>0</v>
      </c>
      <c r="I127" s="115">
        <f>H127+G127+F127</f>
        <v>0</v>
      </c>
      <c r="J127" s="37" t="s">
        <v>1195</v>
      </c>
      <c r="K127" s="38" t="s">
        <v>352</v>
      </c>
      <c r="L127" s="35" t="s">
        <v>771</v>
      </c>
      <c r="M127" s="48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</row>
    <row r="128" spans="1:40" s="8" customFormat="1" ht="69.75" customHeight="1">
      <c r="A128" s="36" t="s">
        <v>85</v>
      </c>
      <c r="B128" s="125" t="s">
        <v>434</v>
      </c>
      <c r="C128" s="35" t="s">
        <v>254</v>
      </c>
      <c r="D128" s="35" t="s">
        <v>40</v>
      </c>
      <c r="E128" s="27" t="s">
        <v>842</v>
      </c>
      <c r="F128" s="116">
        <v>9000</v>
      </c>
      <c r="G128" s="116"/>
      <c r="H128" s="117"/>
      <c r="I128" s="115">
        <f>H128+G128+F128</f>
        <v>9000</v>
      </c>
      <c r="J128" s="39" t="s">
        <v>1200</v>
      </c>
      <c r="K128" s="38">
        <v>2018</v>
      </c>
      <c r="L128" s="35" t="s">
        <v>435</v>
      </c>
      <c r="M128" s="48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s="8" customFormat="1" ht="69.75" customHeight="1">
      <c r="A129" s="36" t="s">
        <v>86</v>
      </c>
      <c r="B129" s="125" t="s">
        <v>458</v>
      </c>
      <c r="C129" s="35" t="s">
        <v>254</v>
      </c>
      <c r="D129" s="35" t="s">
        <v>39</v>
      </c>
      <c r="E129" s="27" t="s">
        <v>843</v>
      </c>
      <c r="F129" s="116"/>
      <c r="G129" s="116">
        <v>3000</v>
      </c>
      <c r="H129" s="117">
        <v>4000</v>
      </c>
      <c r="I129" s="115">
        <f>H129+G129+F129</f>
        <v>7000</v>
      </c>
      <c r="J129" s="39" t="s">
        <v>1197</v>
      </c>
      <c r="K129" s="38" t="s">
        <v>459</v>
      </c>
      <c r="L129" s="35" t="s">
        <v>454</v>
      </c>
      <c r="M129" s="48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s="8" customFormat="1" ht="69.75" customHeight="1">
      <c r="A130" s="36" t="s">
        <v>896</v>
      </c>
      <c r="B130" s="125" t="s">
        <v>480</v>
      </c>
      <c r="C130" s="35" t="s">
        <v>251</v>
      </c>
      <c r="D130" s="35" t="s">
        <v>39</v>
      </c>
      <c r="E130" s="27" t="s">
        <v>481</v>
      </c>
      <c r="F130" s="116">
        <v>0</v>
      </c>
      <c r="G130" s="116">
        <v>0</v>
      </c>
      <c r="H130" s="117">
        <v>0</v>
      </c>
      <c r="I130" s="115">
        <f>H130+G130+F130</f>
        <v>0</v>
      </c>
      <c r="J130" s="37" t="s">
        <v>1195</v>
      </c>
      <c r="K130" s="38" t="s">
        <v>352</v>
      </c>
      <c r="L130" s="35" t="s">
        <v>482</v>
      </c>
      <c r="M130" s="48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s="8" customFormat="1" ht="69.75" customHeight="1">
      <c r="A131" s="36" t="s">
        <v>897</v>
      </c>
      <c r="B131" s="125" t="s">
        <v>531</v>
      </c>
      <c r="C131" s="35" t="s">
        <v>249</v>
      </c>
      <c r="D131" s="35" t="s">
        <v>40</v>
      </c>
      <c r="E131" s="26" t="s">
        <v>528</v>
      </c>
      <c r="F131" s="114">
        <v>170</v>
      </c>
      <c r="G131" s="114">
        <v>250</v>
      </c>
      <c r="H131" s="115">
        <v>550</v>
      </c>
      <c r="I131" s="115">
        <f>H131+G131+F131</f>
        <v>970</v>
      </c>
      <c r="J131" s="39" t="s">
        <v>1196</v>
      </c>
      <c r="K131" s="32" t="s">
        <v>515</v>
      </c>
      <c r="L131" s="35" t="s">
        <v>516</v>
      </c>
      <c r="M131" s="48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s="8" customFormat="1" ht="69.75" customHeight="1">
      <c r="A132" s="36" t="s">
        <v>898</v>
      </c>
      <c r="B132" s="125" t="s">
        <v>529</v>
      </c>
      <c r="C132" s="35" t="s">
        <v>254</v>
      </c>
      <c r="D132" s="35" t="s">
        <v>40</v>
      </c>
      <c r="E132" s="26" t="s">
        <v>529</v>
      </c>
      <c r="F132" s="114">
        <v>3000</v>
      </c>
      <c r="G132" s="114">
        <v>3000</v>
      </c>
      <c r="H132" s="115">
        <v>3000</v>
      </c>
      <c r="I132" s="115">
        <f>H132+G132+F132</f>
        <v>9000</v>
      </c>
      <c r="J132" s="39" t="s">
        <v>1196</v>
      </c>
      <c r="K132" s="32" t="s">
        <v>515</v>
      </c>
      <c r="L132" s="35" t="s">
        <v>516</v>
      </c>
      <c r="M132" s="4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s="8" customFormat="1" ht="69.75" customHeight="1">
      <c r="A133" s="36" t="s">
        <v>899</v>
      </c>
      <c r="B133" s="125" t="s">
        <v>532</v>
      </c>
      <c r="C133" s="35" t="s">
        <v>258</v>
      </c>
      <c r="D133" s="35" t="s">
        <v>40</v>
      </c>
      <c r="E133" s="31" t="s">
        <v>530</v>
      </c>
      <c r="F133" s="115">
        <v>80</v>
      </c>
      <c r="G133" s="115">
        <v>80</v>
      </c>
      <c r="H133" s="115">
        <v>80</v>
      </c>
      <c r="I133" s="115">
        <f aca="true" t="shared" si="4" ref="I133:I150">H133+G133+F133</f>
        <v>240</v>
      </c>
      <c r="J133" s="39" t="s">
        <v>1196</v>
      </c>
      <c r="K133" s="37" t="s">
        <v>515</v>
      </c>
      <c r="L133" s="52" t="s">
        <v>516</v>
      </c>
      <c r="M133" s="48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s="8" customFormat="1" ht="69.75" customHeight="1">
      <c r="A134" s="36" t="s">
        <v>900</v>
      </c>
      <c r="B134" s="125" t="s">
        <v>660</v>
      </c>
      <c r="C134" s="35" t="s">
        <v>249</v>
      </c>
      <c r="D134" s="35" t="s">
        <v>39</v>
      </c>
      <c r="E134" s="27" t="s">
        <v>667</v>
      </c>
      <c r="F134" s="116">
        <v>7288</v>
      </c>
      <c r="G134" s="121">
        <v>4500</v>
      </c>
      <c r="H134" s="122"/>
      <c r="I134" s="115">
        <f t="shared" si="4"/>
        <v>11788</v>
      </c>
      <c r="J134" s="37" t="s">
        <v>668</v>
      </c>
      <c r="K134" s="38">
        <v>2018</v>
      </c>
      <c r="L134" s="35" t="s">
        <v>675</v>
      </c>
      <c r="M134" s="48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s="8" customFormat="1" ht="69.75" customHeight="1">
      <c r="A135" s="36" t="s">
        <v>901</v>
      </c>
      <c r="B135" s="125" t="s">
        <v>661</v>
      </c>
      <c r="C135" s="35" t="s">
        <v>249</v>
      </c>
      <c r="D135" s="35" t="s">
        <v>39</v>
      </c>
      <c r="E135" s="27" t="s">
        <v>667</v>
      </c>
      <c r="F135" s="116">
        <v>732</v>
      </c>
      <c r="G135" s="121"/>
      <c r="H135" s="122"/>
      <c r="I135" s="115">
        <f t="shared" si="4"/>
        <v>732</v>
      </c>
      <c r="J135" s="37" t="s">
        <v>669</v>
      </c>
      <c r="K135" s="38">
        <v>2018</v>
      </c>
      <c r="L135" s="35" t="s">
        <v>676</v>
      </c>
      <c r="M135" s="4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s="8" customFormat="1" ht="69.75" customHeight="1">
      <c r="A136" s="36" t="s">
        <v>902</v>
      </c>
      <c r="B136" s="125" t="s">
        <v>662</v>
      </c>
      <c r="C136" s="35" t="s">
        <v>249</v>
      </c>
      <c r="D136" s="35" t="s">
        <v>39</v>
      </c>
      <c r="E136" s="27" t="s">
        <v>667</v>
      </c>
      <c r="F136" s="116">
        <v>3316</v>
      </c>
      <c r="G136" s="121"/>
      <c r="H136" s="122"/>
      <c r="I136" s="115">
        <f t="shared" si="4"/>
        <v>3316</v>
      </c>
      <c r="J136" s="37" t="s">
        <v>670</v>
      </c>
      <c r="K136" s="38">
        <v>2018</v>
      </c>
      <c r="L136" s="35" t="s">
        <v>676</v>
      </c>
      <c r="M136" s="4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s="8" customFormat="1" ht="69.75" customHeight="1">
      <c r="A137" s="36" t="s">
        <v>903</v>
      </c>
      <c r="B137" s="125" t="s">
        <v>663</v>
      </c>
      <c r="C137" s="35" t="s">
        <v>249</v>
      </c>
      <c r="D137" s="35" t="s">
        <v>39</v>
      </c>
      <c r="E137" s="27" t="s">
        <v>667</v>
      </c>
      <c r="F137" s="116">
        <v>5675</v>
      </c>
      <c r="G137" s="121"/>
      <c r="H137" s="122"/>
      <c r="I137" s="115">
        <f t="shared" si="4"/>
        <v>5675</v>
      </c>
      <c r="J137" s="37" t="s">
        <v>671</v>
      </c>
      <c r="K137" s="38">
        <v>2018</v>
      </c>
      <c r="L137" s="35" t="s">
        <v>676</v>
      </c>
      <c r="M137" s="48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s="8" customFormat="1" ht="69.75" customHeight="1">
      <c r="A138" s="36" t="s">
        <v>904</v>
      </c>
      <c r="B138" s="125" t="s">
        <v>664</v>
      </c>
      <c r="C138" s="35" t="s">
        <v>249</v>
      </c>
      <c r="D138" s="35" t="s">
        <v>39</v>
      </c>
      <c r="E138" s="27" t="s">
        <v>667</v>
      </c>
      <c r="F138" s="116">
        <v>1419</v>
      </c>
      <c r="G138" s="121"/>
      <c r="H138" s="122"/>
      <c r="I138" s="115">
        <f t="shared" si="4"/>
        <v>1419</v>
      </c>
      <c r="J138" s="37" t="s">
        <v>672</v>
      </c>
      <c r="K138" s="38">
        <v>2018</v>
      </c>
      <c r="L138" s="35" t="s">
        <v>677</v>
      </c>
      <c r="M138" s="48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s="8" customFormat="1" ht="69.75" customHeight="1">
      <c r="A139" s="36" t="s">
        <v>905</v>
      </c>
      <c r="B139" s="125" t="s">
        <v>665</v>
      </c>
      <c r="C139" s="35" t="s">
        <v>249</v>
      </c>
      <c r="D139" s="35" t="s">
        <v>39</v>
      </c>
      <c r="E139" s="27" t="s">
        <v>667</v>
      </c>
      <c r="F139" s="116">
        <v>10678</v>
      </c>
      <c r="G139" s="121">
        <v>11439</v>
      </c>
      <c r="H139" s="122"/>
      <c r="I139" s="115">
        <f t="shared" si="4"/>
        <v>22117</v>
      </c>
      <c r="J139" s="37" t="s">
        <v>673</v>
      </c>
      <c r="K139" s="38">
        <v>2018</v>
      </c>
      <c r="L139" s="35" t="s">
        <v>677</v>
      </c>
      <c r="M139" s="48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s="8" customFormat="1" ht="69.75" customHeight="1">
      <c r="A140" s="36" t="s">
        <v>906</v>
      </c>
      <c r="B140" s="125" t="s">
        <v>666</v>
      </c>
      <c r="C140" s="35" t="s">
        <v>249</v>
      </c>
      <c r="D140" s="35" t="s">
        <v>39</v>
      </c>
      <c r="E140" s="27" t="s">
        <v>667</v>
      </c>
      <c r="F140" s="116">
        <v>12702</v>
      </c>
      <c r="G140" s="121">
        <v>8607</v>
      </c>
      <c r="H140" s="122"/>
      <c r="I140" s="115">
        <f t="shared" si="4"/>
        <v>21309</v>
      </c>
      <c r="J140" s="37" t="s">
        <v>674</v>
      </c>
      <c r="K140" s="38">
        <v>2018</v>
      </c>
      <c r="L140" s="106" t="s">
        <v>678</v>
      </c>
      <c r="M140" s="48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s="8" customFormat="1" ht="69.75" customHeight="1">
      <c r="A141" s="36" t="s">
        <v>907</v>
      </c>
      <c r="B141" s="125" t="s">
        <v>683</v>
      </c>
      <c r="C141" s="35" t="s">
        <v>249</v>
      </c>
      <c r="D141" s="35" t="s">
        <v>39</v>
      </c>
      <c r="E141" s="27" t="s">
        <v>667</v>
      </c>
      <c r="F141" s="116">
        <v>5875</v>
      </c>
      <c r="G141" s="121">
        <v>7630</v>
      </c>
      <c r="H141" s="122"/>
      <c r="I141" s="115">
        <f t="shared" si="4"/>
        <v>13505</v>
      </c>
      <c r="J141" s="37" t="s">
        <v>684</v>
      </c>
      <c r="K141" s="38">
        <v>2018</v>
      </c>
      <c r="L141" s="106" t="s">
        <v>685</v>
      </c>
      <c r="M141" s="48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s="8" customFormat="1" ht="69.75" customHeight="1">
      <c r="A142" s="36" t="s">
        <v>908</v>
      </c>
      <c r="B142" s="125" t="s">
        <v>686</v>
      </c>
      <c r="C142" s="35" t="s">
        <v>258</v>
      </c>
      <c r="D142" s="35" t="s">
        <v>39</v>
      </c>
      <c r="E142" s="27" t="s">
        <v>686</v>
      </c>
      <c r="F142" s="116">
        <v>42444</v>
      </c>
      <c r="G142" s="121">
        <v>24638</v>
      </c>
      <c r="H142" s="122">
        <v>24638</v>
      </c>
      <c r="I142" s="115">
        <f t="shared" si="4"/>
        <v>91720</v>
      </c>
      <c r="J142" s="37" t="s">
        <v>687</v>
      </c>
      <c r="K142" s="38">
        <v>2018</v>
      </c>
      <c r="L142" s="111" t="s">
        <v>656</v>
      </c>
      <c r="M142" s="48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s="8" customFormat="1" ht="69.75" customHeight="1">
      <c r="A143" s="36" t="s">
        <v>909</v>
      </c>
      <c r="B143" s="125" t="s">
        <v>688</v>
      </c>
      <c r="C143" s="35" t="s">
        <v>258</v>
      </c>
      <c r="D143" s="35" t="s">
        <v>39</v>
      </c>
      <c r="E143" s="27" t="s">
        <v>667</v>
      </c>
      <c r="F143" s="116">
        <v>4000</v>
      </c>
      <c r="G143" s="121">
        <v>14556</v>
      </c>
      <c r="H143" s="122"/>
      <c r="I143" s="115">
        <f t="shared" si="4"/>
        <v>18556</v>
      </c>
      <c r="J143" s="37" t="s">
        <v>689</v>
      </c>
      <c r="K143" s="38">
        <v>2018</v>
      </c>
      <c r="L143" s="111" t="s">
        <v>656</v>
      </c>
      <c r="M143" s="48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s="8" customFormat="1" ht="69.75" customHeight="1">
      <c r="A144" s="36" t="s">
        <v>910</v>
      </c>
      <c r="B144" s="125" t="s">
        <v>759</v>
      </c>
      <c r="C144" s="35" t="s">
        <v>248</v>
      </c>
      <c r="D144" s="35" t="s">
        <v>40</v>
      </c>
      <c r="E144" s="27" t="s">
        <v>761</v>
      </c>
      <c r="F144" s="116">
        <v>1925</v>
      </c>
      <c r="G144" s="116">
        <v>1925</v>
      </c>
      <c r="H144" s="116">
        <v>1925</v>
      </c>
      <c r="I144" s="115">
        <f t="shared" si="4"/>
        <v>5775</v>
      </c>
      <c r="J144" s="37" t="s">
        <v>1195</v>
      </c>
      <c r="K144" s="38" t="s">
        <v>352</v>
      </c>
      <c r="L144" s="111" t="s">
        <v>763</v>
      </c>
      <c r="M144" s="48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s="8" customFormat="1" ht="91.5" customHeight="1">
      <c r="A145" s="36" t="s">
        <v>911</v>
      </c>
      <c r="B145" s="125" t="s">
        <v>760</v>
      </c>
      <c r="C145" s="35" t="s">
        <v>248</v>
      </c>
      <c r="D145" s="35" t="s">
        <v>40</v>
      </c>
      <c r="E145" s="27" t="s">
        <v>762</v>
      </c>
      <c r="F145" s="116">
        <v>7500</v>
      </c>
      <c r="G145" s="116">
        <v>7500</v>
      </c>
      <c r="H145" s="116">
        <v>7500</v>
      </c>
      <c r="I145" s="115">
        <f t="shared" si="4"/>
        <v>22500</v>
      </c>
      <c r="J145" s="37" t="s">
        <v>1195</v>
      </c>
      <c r="K145" s="38" t="s">
        <v>352</v>
      </c>
      <c r="L145" s="111" t="s">
        <v>656</v>
      </c>
      <c r="M145" s="48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s="8" customFormat="1" ht="69.75" customHeight="1">
      <c r="A146" s="36" t="s">
        <v>912</v>
      </c>
      <c r="B146" s="125" t="s">
        <v>764</v>
      </c>
      <c r="C146" s="35" t="s">
        <v>250</v>
      </c>
      <c r="D146" s="35" t="s">
        <v>40</v>
      </c>
      <c r="E146" s="27" t="s">
        <v>765</v>
      </c>
      <c r="F146" s="116">
        <v>1400</v>
      </c>
      <c r="G146" s="116">
        <v>1400</v>
      </c>
      <c r="H146" s="116">
        <v>1400</v>
      </c>
      <c r="I146" s="115">
        <f t="shared" si="4"/>
        <v>4200</v>
      </c>
      <c r="J146" s="37" t="s">
        <v>1195</v>
      </c>
      <c r="K146" s="38" t="s">
        <v>352</v>
      </c>
      <c r="L146" s="111" t="s">
        <v>656</v>
      </c>
      <c r="M146" s="48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s="8" customFormat="1" ht="111" customHeight="1">
      <c r="A147" s="36" t="s">
        <v>913</v>
      </c>
      <c r="B147" s="125" t="s">
        <v>766</v>
      </c>
      <c r="C147" s="35" t="s">
        <v>252</v>
      </c>
      <c r="D147" s="35" t="s">
        <v>40</v>
      </c>
      <c r="E147" s="27" t="s">
        <v>767</v>
      </c>
      <c r="F147" s="116">
        <v>0</v>
      </c>
      <c r="G147" s="121">
        <v>0</v>
      </c>
      <c r="H147" s="122">
        <v>0</v>
      </c>
      <c r="I147" s="115">
        <f t="shared" si="4"/>
        <v>0</v>
      </c>
      <c r="J147" s="37" t="s">
        <v>1195</v>
      </c>
      <c r="K147" s="38" t="s">
        <v>352</v>
      </c>
      <c r="L147" s="111" t="s">
        <v>768</v>
      </c>
      <c r="M147" s="48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s="8" customFormat="1" ht="96.75" customHeight="1">
      <c r="A148" s="36" t="s">
        <v>914</v>
      </c>
      <c r="B148" s="125" t="s">
        <v>769</v>
      </c>
      <c r="C148" s="35" t="s">
        <v>255</v>
      </c>
      <c r="D148" s="35" t="s">
        <v>40</v>
      </c>
      <c r="E148" s="27" t="s">
        <v>770</v>
      </c>
      <c r="F148" s="116">
        <v>600</v>
      </c>
      <c r="G148" s="116">
        <v>600</v>
      </c>
      <c r="H148" s="116">
        <v>600</v>
      </c>
      <c r="I148" s="115">
        <f t="shared" si="4"/>
        <v>1800</v>
      </c>
      <c r="J148" s="37" t="s">
        <v>1195</v>
      </c>
      <c r="K148" s="38" t="s">
        <v>352</v>
      </c>
      <c r="L148" s="111" t="s">
        <v>771</v>
      </c>
      <c r="M148" s="48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s="8" customFormat="1" ht="69.75" customHeight="1">
      <c r="A149" s="36" t="s">
        <v>915</v>
      </c>
      <c r="B149" s="125" t="s">
        <v>772</v>
      </c>
      <c r="C149" s="35" t="s">
        <v>256</v>
      </c>
      <c r="D149" s="35" t="s">
        <v>40</v>
      </c>
      <c r="E149" s="27" t="s">
        <v>1251</v>
      </c>
      <c r="F149" s="121">
        <v>37500</v>
      </c>
      <c r="G149" s="121">
        <v>40000</v>
      </c>
      <c r="H149" s="121">
        <v>10000</v>
      </c>
      <c r="I149" s="115">
        <f t="shared" si="4"/>
        <v>87500</v>
      </c>
      <c r="J149" s="156" t="s">
        <v>1230</v>
      </c>
      <c r="K149" s="38" t="s">
        <v>352</v>
      </c>
      <c r="L149" s="111" t="s">
        <v>773</v>
      </c>
      <c r="M149" s="48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s="8" customFormat="1" ht="69.75" customHeight="1">
      <c r="A150" s="36" t="s">
        <v>916</v>
      </c>
      <c r="B150" s="125" t="s">
        <v>774</v>
      </c>
      <c r="C150" s="35" t="s">
        <v>257</v>
      </c>
      <c r="D150" s="35" t="s">
        <v>114</v>
      </c>
      <c r="E150" s="27" t="s">
        <v>775</v>
      </c>
      <c r="F150" s="116">
        <v>7400</v>
      </c>
      <c r="G150" s="116">
        <v>7400</v>
      </c>
      <c r="H150" s="116">
        <v>7400</v>
      </c>
      <c r="I150" s="115">
        <f t="shared" si="4"/>
        <v>22200</v>
      </c>
      <c r="J150" s="157" t="s">
        <v>1231</v>
      </c>
      <c r="K150" s="38" t="s">
        <v>352</v>
      </c>
      <c r="L150" s="111" t="s">
        <v>776</v>
      </c>
      <c r="M150" s="48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s="8" customFormat="1" ht="69.75" customHeight="1">
      <c r="A151" s="36" t="s">
        <v>1149</v>
      </c>
      <c r="B151" s="125" t="s">
        <v>1066</v>
      </c>
      <c r="C151" s="35" t="s">
        <v>248</v>
      </c>
      <c r="D151" s="35" t="s">
        <v>40</v>
      </c>
      <c r="E151" s="26" t="s">
        <v>1068</v>
      </c>
      <c r="F151" s="13" t="s">
        <v>1069</v>
      </c>
      <c r="G151" s="13" t="s">
        <v>1069</v>
      </c>
      <c r="H151" s="11" t="s">
        <v>1069</v>
      </c>
      <c r="I151" s="11" t="s">
        <v>1070</v>
      </c>
      <c r="J151" s="144" t="s">
        <v>1205</v>
      </c>
      <c r="K151" s="38" t="s">
        <v>352</v>
      </c>
      <c r="L151" s="35" t="s">
        <v>1054</v>
      </c>
      <c r="M151" s="48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s="8" customFormat="1" ht="69.75" customHeight="1">
      <c r="A152" s="36" t="s">
        <v>1150</v>
      </c>
      <c r="B152" s="125" t="s">
        <v>1067</v>
      </c>
      <c r="C152" s="35" t="s">
        <v>257</v>
      </c>
      <c r="D152" s="35" t="s">
        <v>40</v>
      </c>
      <c r="E152" s="27" t="s">
        <v>1071</v>
      </c>
      <c r="F152" s="24" t="s">
        <v>1072</v>
      </c>
      <c r="G152" s="24" t="s">
        <v>1072</v>
      </c>
      <c r="H152" s="22" t="s">
        <v>1072</v>
      </c>
      <c r="I152" s="11" t="s">
        <v>1057</v>
      </c>
      <c r="J152" s="144" t="s">
        <v>1205</v>
      </c>
      <c r="K152" s="38" t="s">
        <v>352</v>
      </c>
      <c r="L152" s="35" t="s">
        <v>1054</v>
      </c>
      <c r="M152" s="48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s="8" customFormat="1" ht="69.75" customHeight="1">
      <c r="A153" s="36" t="s">
        <v>1151</v>
      </c>
      <c r="B153" s="125" t="s">
        <v>772</v>
      </c>
      <c r="C153" s="35" t="s">
        <v>256</v>
      </c>
      <c r="D153" s="35" t="s">
        <v>40</v>
      </c>
      <c r="E153" s="149" t="s">
        <v>1152</v>
      </c>
      <c r="F153" s="13"/>
      <c r="G153" s="13">
        <v>5000</v>
      </c>
      <c r="H153" s="11">
        <v>6000</v>
      </c>
      <c r="I153" s="11">
        <f>H153+G153+F153</f>
        <v>11000</v>
      </c>
      <c r="J153" s="39" t="s">
        <v>1201</v>
      </c>
      <c r="K153" s="38" t="s">
        <v>352</v>
      </c>
      <c r="L153" s="148" t="s">
        <v>1147</v>
      </c>
      <c r="M153" s="48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s="8" customFormat="1" ht="69.75" customHeight="1">
      <c r="A154" s="36"/>
      <c r="B154" s="10"/>
      <c r="C154" s="35"/>
      <c r="D154" s="35"/>
      <c r="E154" s="27"/>
      <c r="F154" s="24"/>
      <c r="G154" s="24"/>
      <c r="H154" s="146"/>
      <c r="I154" s="11"/>
      <c r="J154" s="39"/>
      <c r="K154" s="38"/>
      <c r="L154" s="35"/>
      <c r="M154" s="35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7" ht="12.75" hidden="1">
      <c r="B157" s="139">
        <f>COUNTA(B127:B154,B107:B125,B61:B105,B54:B59,B15:B52)</f>
        <v>130</v>
      </c>
    </row>
    <row r="160" ht="12.75" hidden="1"/>
    <row r="161" ht="12.75" hidden="1"/>
    <row r="162" spans="15:19" ht="12.75" hidden="1">
      <c r="O162" s="56" t="s">
        <v>116</v>
      </c>
      <c r="P162" s="56" t="s">
        <v>117</v>
      </c>
      <c r="Q162" s="56" t="s">
        <v>118</v>
      </c>
      <c r="R162" s="56" t="s">
        <v>119</v>
      </c>
      <c r="S162" s="56" t="s">
        <v>207</v>
      </c>
    </row>
    <row r="163" spans="15:19" ht="45" hidden="1">
      <c r="O163" s="59" t="s">
        <v>208</v>
      </c>
      <c r="P163" s="59" t="s">
        <v>224</v>
      </c>
      <c r="Q163" s="59" t="s">
        <v>233</v>
      </c>
      <c r="R163" s="59" t="s">
        <v>244</v>
      </c>
      <c r="S163" s="59" t="s">
        <v>248</v>
      </c>
    </row>
    <row r="164" spans="15:19" ht="45" hidden="1">
      <c r="O164" s="59" t="s">
        <v>209</v>
      </c>
      <c r="P164" s="59" t="s">
        <v>225</v>
      </c>
      <c r="Q164" s="59" t="s">
        <v>234</v>
      </c>
      <c r="R164" s="59" t="s">
        <v>245</v>
      </c>
      <c r="S164" s="59" t="s">
        <v>249</v>
      </c>
    </row>
    <row r="165" spans="15:19" ht="45" hidden="1">
      <c r="O165" s="59" t="s">
        <v>210</v>
      </c>
      <c r="P165" s="59" t="s">
        <v>226</v>
      </c>
      <c r="Q165" s="59" t="s">
        <v>235</v>
      </c>
      <c r="R165" s="59" t="s">
        <v>246</v>
      </c>
      <c r="S165" s="59" t="s">
        <v>250</v>
      </c>
    </row>
    <row r="166" spans="15:19" ht="60" hidden="1">
      <c r="O166" s="59" t="s">
        <v>211</v>
      </c>
      <c r="P166" s="59" t="s">
        <v>227</v>
      </c>
      <c r="Q166" s="59" t="s">
        <v>236</v>
      </c>
      <c r="R166" s="59" t="s">
        <v>247</v>
      </c>
      <c r="S166" s="59" t="s">
        <v>251</v>
      </c>
    </row>
    <row r="167" spans="15:19" ht="45" hidden="1">
      <c r="O167" s="59" t="s">
        <v>212</v>
      </c>
      <c r="P167" s="59" t="s">
        <v>228</v>
      </c>
      <c r="Q167" s="59" t="s">
        <v>237</v>
      </c>
      <c r="R167" s="56"/>
      <c r="S167" s="59" t="s">
        <v>252</v>
      </c>
    </row>
    <row r="168" spans="15:19" ht="45" hidden="1">
      <c r="O168" s="59" t="s">
        <v>213</v>
      </c>
      <c r="P168" s="59" t="s">
        <v>229</v>
      </c>
      <c r="Q168" s="59" t="s">
        <v>238</v>
      </c>
      <c r="R168" s="57"/>
      <c r="S168" s="59" t="s">
        <v>253</v>
      </c>
    </row>
    <row r="169" spans="15:19" ht="60" hidden="1">
      <c r="O169" s="59" t="s">
        <v>214</v>
      </c>
      <c r="P169" s="59" t="s">
        <v>230</v>
      </c>
      <c r="Q169" s="59" t="s">
        <v>239</v>
      </c>
      <c r="R169" s="58"/>
      <c r="S169" s="59" t="s">
        <v>254</v>
      </c>
    </row>
    <row r="170" spans="15:19" ht="60" hidden="1">
      <c r="O170" s="59" t="s">
        <v>215</v>
      </c>
      <c r="P170" s="59" t="s">
        <v>231</v>
      </c>
      <c r="Q170" s="59" t="s">
        <v>240</v>
      </c>
      <c r="R170" s="56"/>
      <c r="S170" s="59" t="s">
        <v>255</v>
      </c>
    </row>
    <row r="171" spans="15:19" ht="45" hidden="1">
      <c r="O171" s="59" t="s">
        <v>216</v>
      </c>
      <c r="P171" s="59" t="s">
        <v>232</v>
      </c>
      <c r="Q171" s="59" t="s">
        <v>241</v>
      </c>
      <c r="R171" s="56"/>
      <c r="S171" s="59" t="s">
        <v>256</v>
      </c>
    </row>
    <row r="172" spans="15:19" ht="45" hidden="1">
      <c r="O172" s="59" t="s">
        <v>217</v>
      </c>
      <c r="P172" s="57"/>
      <c r="Q172" s="59" t="s">
        <v>242</v>
      </c>
      <c r="R172" s="57"/>
      <c r="S172" s="59" t="s">
        <v>257</v>
      </c>
    </row>
    <row r="173" spans="15:19" ht="30" hidden="1">
      <c r="O173" s="59" t="s">
        <v>218</v>
      </c>
      <c r="P173" s="58"/>
      <c r="Q173" s="59" t="s">
        <v>243</v>
      </c>
      <c r="R173" s="58"/>
      <c r="S173" s="59" t="s">
        <v>258</v>
      </c>
    </row>
    <row r="174" spans="15:19" ht="45" hidden="1">
      <c r="O174" s="59" t="s">
        <v>219</v>
      </c>
      <c r="P174" s="56"/>
      <c r="Q174" s="56"/>
      <c r="R174" s="56"/>
      <c r="S174" s="56"/>
    </row>
    <row r="175" spans="15:19" ht="45" hidden="1">
      <c r="O175" s="59" t="s">
        <v>220</v>
      </c>
      <c r="P175" s="56"/>
      <c r="Q175" s="56"/>
      <c r="R175" s="56"/>
      <c r="S175" s="56"/>
    </row>
    <row r="176" spans="15:19" ht="45" hidden="1">
      <c r="O176" s="59" t="s">
        <v>221</v>
      </c>
      <c r="P176" s="57"/>
      <c r="Q176" s="57"/>
      <c r="R176" s="57"/>
      <c r="S176" s="57"/>
    </row>
    <row r="177" spans="15:19" ht="45" hidden="1">
      <c r="O177" s="59" t="s">
        <v>222</v>
      </c>
      <c r="P177" s="58"/>
      <c r="Q177" s="58"/>
      <c r="R177" s="58"/>
      <c r="S177" s="58"/>
    </row>
    <row r="178" spans="15:19" ht="60" hidden="1">
      <c r="O178" s="59" t="s">
        <v>223</v>
      </c>
      <c r="P178" s="56"/>
      <c r="Q178" s="56"/>
      <c r="R178" s="56"/>
      <c r="S178" s="56"/>
    </row>
    <row r="179" ht="12.75" hidden="1"/>
  </sheetData>
  <sheetProtection/>
  <mergeCells count="22">
    <mergeCell ref="A13:B13"/>
    <mergeCell ref="D8:D11"/>
    <mergeCell ref="E8:E11"/>
    <mergeCell ref="F8:F11"/>
    <mergeCell ref="G8:G11"/>
    <mergeCell ref="C8:C11"/>
    <mergeCell ref="H8:H11"/>
    <mergeCell ref="I8:I11"/>
    <mergeCell ref="M8:M11"/>
    <mergeCell ref="A1:L1"/>
    <mergeCell ref="A2:L2"/>
    <mergeCell ref="A3:L3"/>
    <mergeCell ref="A4:L4"/>
    <mergeCell ref="A5:L5"/>
    <mergeCell ref="A6:J6"/>
    <mergeCell ref="K6:L6"/>
    <mergeCell ref="J8:J11"/>
    <mergeCell ref="K8:K11"/>
    <mergeCell ref="L8:L11"/>
    <mergeCell ref="A7:J7"/>
    <mergeCell ref="A8:A11"/>
    <mergeCell ref="B8:B11"/>
  </mergeCells>
  <dataValidations count="6">
    <dataValidation type="list" allowBlank="1" showInputMessage="1" showErrorMessage="1" sqref="D15:D52 D54:D59 D127:D154 D107:D125 D61:D105">
      <formula1>$N$3:$N$5</formula1>
    </dataValidation>
    <dataValidation type="list" allowBlank="1" showInputMessage="1" showErrorMessage="1" sqref="C15:C52">
      <formula1>$O$163:$O$178</formula1>
    </dataValidation>
    <dataValidation type="list" allowBlank="1" showInputMessage="1" showErrorMessage="1" sqref="C107:C125">
      <formula1>$R$163:$R$166</formula1>
    </dataValidation>
    <dataValidation type="list" allowBlank="1" showInputMessage="1" showErrorMessage="1" sqref="C127:C154">
      <formula1>$S$163:$S$173</formula1>
    </dataValidation>
    <dataValidation type="list" allowBlank="1" showInputMessage="1" showErrorMessage="1" sqref="C54:C59">
      <formula1>$P$163:$P$171</formula1>
    </dataValidation>
    <dataValidation type="list" allowBlank="1" showInputMessage="1" showErrorMessage="1" sqref="C61:C105">
      <formula1>$Q$163:$Q$173</formula1>
    </dataValidation>
  </dataValidations>
  <printOptions/>
  <pageMargins left="0.25" right="0.25" top="0.75" bottom="0.75" header="0.3" footer="0.3"/>
  <pageSetup horizontalDpi="600" verticalDpi="6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115"/>
  <sheetViews>
    <sheetView zoomScalePageLayoutView="0" workbookViewId="0" topLeftCell="B67">
      <selection activeCell="F71" sqref="F71"/>
    </sheetView>
  </sheetViews>
  <sheetFormatPr defaultColWidth="9.140625" defaultRowHeight="15"/>
  <cols>
    <col min="1" max="1" width="6.140625" style="18" customWidth="1"/>
    <col min="2" max="2" width="42.421875" style="19" customWidth="1"/>
    <col min="3" max="3" width="46.28125" style="3" customWidth="1"/>
    <col min="4" max="4" width="14.28125" style="3" customWidth="1"/>
    <col min="5" max="5" width="28.00390625" style="3" customWidth="1"/>
    <col min="6" max="6" width="17.7109375" style="15" customWidth="1"/>
    <col min="7" max="7" width="14.421875" style="15" customWidth="1"/>
    <col min="8" max="8" width="11.28125" style="14" customWidth="1"/>
    <col min="9" max="9" width="11.28125" style="15" customWidth="1"/>
    <col min="10" max="10" width="45.7109375" style="16" customWidth="1"/>
    <col min="11" max="11" width="12.28125" style="17" customWidth="1"/>
    <col min="12" max="12" width="23.421875" style="1" customWidth="1"/>
    <col min="13" max="13" width="47.421875" style="1" customWidth="1"/>
    <col min="14" max="14" width="9.140625" style="2" customWidth="1"/>
    <col min="15" max="18" width="27.7109375" style="2" customWidth="1"/>
    <col min="19" max="40" width="9.140625" style="2" customWidth="1"/>
    <col min="41" max="16384" width="9.140625" style="3" customWidth="1"/>
  </cols>
  <sheetData>
    <row r="1" spans="1:12" s="20" customFormat="1" ht="24.75" customHeigh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s="20" customFormat="1" ht="19.5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4" s="20" customFormat="1" ht="20.25" customHeigh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N3" s="66" t="s">
        <v>39</v>
      </c>
    </row>
    <row r="4" spans="1:14" s="2" customFormat="1" ht="12.75" customHeigh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78"/>
      <c r="N4" s="67" t="s">
        <v>40</v>
      </c>
    </row>
    <row r="5" spans="1:14" s="2" customFormat="1" ht="16.5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78"/>
      <c r="N5" s="67" t="s">
        <v>114</v>
      </c>
    </row>
    <row r="6" spans="1:13" s="2" customFormat="1" ht="43.5" customHeight="1">
      <c r="A6" s="180" t="s">
        <v>338</v>
      </c>
      <c r="B6" s="181"/>
      <c r="C6" s="181"/>
      <c r="D6" s="181"/>
      <c r="E6" s="181"/>
      <c r="F6" s="181"/>
      <c r="G6" s="181"/>
      <c r="H6" s="181"/>
      <c r="I6" s="181"/>
      <c r="J6" s="181"/>
      <c r="K6" s="179"/>
      <c r="L6" s="179"/>
      <c r="M6" s="78"/>
    </row>
    <row r="7" spans="1:13" s="2" customFormat="1" ht="43.5" customHeight="1">
      <c r="A7" s="180" t="s">
        <v>24</v>
      </c>
      <c r="B7" s="181"/>
      <c r="C7" s="181"/>
      <c r="D7" s="181"/>
      <c r="E7" s="181"/>
      <c r="F7" s="181"/>
      <c r="G7" s="181"/>
      <c r="H7" s="181"/>
      <c r="I7" s="181"/>
      <c r="J7" s="181"/>
      <c r="K7" s="79"/>
      <c r="L7" s="79"/>
      <c r="M7" s="78"/>
    </row>
    <row r="8" spans="1:13" ht="12.75" customHeight="1">
      <c r="A8" s="213" t="s">
        <v>0</v>
      </c>
      <c r="B8" s="214" t="s">
        <v>317</v>
      </c>
      <c r="C8" s="215" t="s">
        <v>316</v>
      </c>
      <c r="D8" s="215" t="s">
        <v>318</v>
      </c>
      <c r="E8" s="215" t="s">
        <v>339</v>
      </c>
      <c r="F8" s="226" t="s">
        <v>321</v>
      </c>
      <c r="G8" s="221" t="s">
        <v>322</v>
      </c>
      <c r="H8" s="221" t="s">
        <v>320</v>
      </c>
      <c r="I8" s="224" t="s">
        <v>323</v>
      </c>
      <c r="J8" s="218" t="s">
        <v>324</v>
      </c>
      <c r="K8" s="219" t="s">
        <v>325</v>
      </c>
      <c r="L8" s="220" t="s">
        <v>326</v>
      </c>
      <c r="M8" s="196" t="s">
        <v>115</v>
      </c>
    </row>
    <row r="9" spans="1:13" ht="12.75" customHeight="1">
      <c r="A9" s="213"/>
      <c r="B9" s="214"/>
      <c r="C9" s="216"/>
      <c r="D9" s="216"/>
      <c r="E9" s="216"/>
      <c r="F9" s="226"/>
      <c r="G9" s="222"/>
      <c r="H9" s="222"/>
      <c r="I9" s="224"/>
      <c r="J9" s="218"/>
      <c r="K9" s="219"/>
      <c r="L9" s="220"/>
      <c r="M9" s="197"/>
    </row>
    <row r="10" spans="1:13" ht="15" customHeight="1">
      <c r="A10" s="213"/>
      <c r="B10" s="214"/>
      <c r="C10" s="216"/>
      <c r="D10" s="216"/>
      <c r="E10" s="216"/>
      <c r="F10" s="226" t="s">
        <v>319</v>
      </c>
      <c r="G10" s="222"/>
      <c r="H10" s="222"/>
      <c r="I10" s="224"/>
      <c r="J10" s="218"/>
      <c r="K10" s="219"/>
      <c r="L10" s="220"/>
      <c r="M10" s="197"/>
    </row>
    <row r="11" spans="1:13" ht="107.25" customHeight="1">
      <c r="A11" s="213"/>
      <c r="B11" s="214"/>
      <c r="C11" s="217"/>
      <c r="D11" s="217"/>
      <c r="E11" s="217"/>
      <c r="F11" s="226"/>
      <c r="G11" s="223"/>
      <c r="H11" s="223"/>
      <c r="I11" s="224"/>
      <c r="J11" s="218"/>
      <c r="K11" s="219"/>
      <c r="L11" s="220"/>
      <c r="M11" s="198"/>
    </row>
    <row r="12" spans="1:13" ht="39.75" customHeight="1">
      <c r="A12" s="47"/>
      <c r="B12" s="64"/>
      <c r="C12" s="64"/>
      <c r="D12" s="65"/>
      <c r="E12" s="65"/>
      <c r="F12" s="42"/>
      <c r="G12" s="42"/>
      <c r="H12" s="41"/>
      <c r="I12" s="42"/>
      <c r="J12" s="44"/>
      <c r="K12" s="45"/>
      <c r="L12" s="46"/>
      <c r="M12" s="63"/>
    </row>
    <row r="13" spans="1:40" s="4" customFormat="1" ht="38.25" customHeight="1">
      <c r="A13" s="225" t="s">
        <v>25</v>
      </c>
      <c r="B13" s="225"/>
      <c r="C13" s="25"/>
      <c r="D13" s="25"/>
      <c r="E13" s="68"/>
      <c r="F13" s="112">
        <f>F14+F36+F45+F71</f>
        <v>364890</v>
      </c>
      <c r="G13" s="112">
        <f>G14+G36+G45+G71</f>
        <v>377500</v>
      </c>
      <c r="H13" s="112">
        <f>H14+H36+H45+H71</f>
        <v>319615</v>
      </c>
      <c r="I13" s="112">
        <f>I14+I36+I45+I71</f>
        <v>1062005</v>
      </c>
      <c r="J13" s="5"/>
      <c r="K13" s="6"/>
      <c r="L13" s="23"/>
      <c r="M13" s="4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4" customFormat="1" ht="31.5" customHeight="1">
      <c r="A14" s="77"/>
      <c r="B14" s="126" t="s">
        <v>26</v>
      </c>
      <c r="C14" s="72"/>
      <c r="D14" s="72"/>
      <c r="E14" s="73"/>
      <c r="F14" s="113">
        <f>SUM(F15:F35)</f>
        <v>41360</v>
      </c>
      <c r="G14" s="113">
        <f>SUM(G15:G35)</f>
        <v>41360</v>
      </c>
      <c r="H14" s="113">
        <f>SUM(H15:H35)</f>
        <v>36860</v>
      </c>
      <c r="I14" s="113">
        <f>SUM(I15:I35)</f>
        <v>119580</v>
      </c>
      <c r="J14" s="74"/>
      <c r="K14" s="75"/>
      <c r="L14" s="76"/>
      <c r="M14" s="76"/>
      <c r="N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81" ht="64.5" customHeight="1">
      <c r="A15" s="36" t="s">
        <v>87</v>
      </c>
      <c r="B15" s="125" t="s">
        <v>424</v>
      </c>
      <c r="C15" s="31" t="s">
        <v>259</v>
      </c>
      <c r="D15" s="31" t="s">
        <v>39</v>
      </c>
      <c r="E15" s="26" t="s">
        <v>353</v>
      </c>
      <c r="F15" s="114">
        <v>0</v>
      </c>
      <c r="G15" s="114">
        <v>0</v>
      </c>
      <c r="H15" s="114">
        <v>0</v>
      </c>
      <c r="I15" s="115">
        <f>H15+G15+F15</f>
        <v>0</v>
      </c>
      <c r="J15" s="37" t="s">
        <v>1214</v>
      </c>
      <c r="K15" s="38" t="s">
        <v>352</v>
      </c>
      <c r="L15" s="35" t="s">
        <v>354</v>
      </c>
      <c r="M15" s="48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50.25" customHeight="1">
      <c r="A16" s="36" t="s">
        <v>88</v>
      </c>
      <c r="B16" s="125" t="s">
        <v>355</v>
      </c>
      <c r="C16" s="31" t="s">
        <v>259</v>
      </c>
      <c r="D16" s="31" t="s">
        <v>39</v>
      </c>
      <c r="E16" s="26" t="s">
        <v>356</v>
      </c>
      <c r="F16" s="114">
        <v>0</v>
      </c>
      <c r="G16" s="114">
        <v>0</v>
      </c>
      <c r="H16" s="114">
        <v>0</v>
      </c>
      <c r="I16" s="115">
        <f aca="true" t="shared" si="0" ref="I16:I29">H16+G16+F16</f>
        <v>0</v>
      </c>
      <c r="J16" s="37" t="s">
        <v>1213</v>
      </c>
      <c r="K16" s="38" t="s">
        <v>352</v>
      </c>
      <c r="L16" s="35" t="s">
        <v>357</v>
      </c>
      <c r="M16" s="48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96.75" customHeight="1">
      <c r="A17" s="36" t="s">
        <v>89</v>
      </c>
      <c r="B17" s="125" t="s">
        <v>358</v>
      </c>
      <c r="C17" s="31" t="s">
        <v>261</v>
      </c>
      <c r="D17" s="31" t="s">
        <v>39</v>
      </c>
      <c r="E17" s="26" t="s">
        <v>359</v>
      </c>
      <c r="F17" s="114">
        <v>0</v>
      </c>
      <c r="G17" s="114">
        <v>0</v>
      </c>
      <c r="H17" s="114">
        <v>0</v>
      </c>
      <c r="I17" s="115">
        <f t="shared" si="0"/>
        <v>0</v>
      </c>
      <c r="J17" s="37" t="s">
        <v>1213</v>
      </c>
      <c r="K17" s="38" t="s">
        <v>352</v>
      </c>
      <c r="L17" s="35" t="s">
        <v>357</v>
      </c>
      <c r="M17" s="48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50.25" customHeight="1">
      <c r="A18" s="36" t="s">
        <v>947</v>
      </c>
      <c r="B18" s="125" t="s">
        <v>360</v>
      </c>
      <c r="C18" s="31" t="s">
        <v>261</v>
      </c>
      <c r="D18" s="31" t="s">
        <v>39</v>
      </c>
      <c r="E18" s="26" t="s">
        <v>1257</v>
      </c>
      <c r="F18" s="114">
        <v>0</v>
      </c>
      <c r="G18" s="114">
        <v>0</v>
      </c>
      <c r="H18" s="114">
        <v>0</v>
      </c>
      <c r="I18" s="115">
        <f t="shared" si="0"/>
        <v>0</v>
      </c>
      <c r="J18" s="37" t="s">
        <v>1213</v>
      </c>
      <c r="K18" s="38" t="s">
        <v>352</v>
      </c>
      <c r="L18" s="35" t="s">
        <v>357</v>
      </c>
      <c r="M18" s="48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40" s="8" customFormat="1" ht="69.75" customHeight="1">
      <c r="A19" s="36" t="s">
        <v>948</v>
      </c>
      <c r="B19" s="125" t="s">
        <v>361</v>
      </c>
      <c r="C19" s="35" t="s">
        <v>261</v>
      </c>
      <c r="D19" s="35" t="s">
        <v>40</v>
      </c>
      <c r="E19" s="27" t="s">
        <v>362</v>
      </c>
      <c r="F19" s="116">
        <v>4000</v>
      </c>
      <c r="G19" s="116"/>
      <c r="H19" s="117"/>
      <c r="I19" s="115">
        <f t="shared" si="0"/>
        <v>4000</v>
      </c>
      <c r="J19" s="39" t="s">
        <v>1217</v>
      </c>
      <c r="K19" s="38">
        <v>2018</v>
      </c>
      <c r="L19" s="35" t="s">
        <v>365</v>
      </c>
      <c r="M19" s="48"/>
      <c r="N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8" customFormat="1" ht="69.75" customHeight="1">
      <c r="A20" s="36" t="s">
        <v>949</v>
      </c>
      <c r="B20" s="125" t="s">
        <v>366</v>
      </c>
      <c r="C20" s="35" t="s">
        <v>262</v>
      </c>
      <c r="D20" s="35" t="s">
        <v>40</v>
      </c>
      <c r="E20" s="27" t="s">
        <v>367</v>
      </c>
      <c r="F20" s="116">
        <v>0</v>
      </c>
      <c r="G20" s="116">
        <v>0</v>
      </c>
      <c r="H20" s="117">
        <v>0</v>
      </c>
      <c r="I20" s="115">
        <f t="shared" si="0"/>
        <v>0</v>
      </c>
      <c r="J20" s="37" t="s">
        <v>1213</v>
      </c>
      <c r="K20" s="123" t="s">
        <v>352</v>
      </c>
      <c r="L20" s="35" t="s">
        <v>357</v>
      </c>
      <c r="M20" s="48"/>
      <c r="N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8" customFormat="1" ht="69.75" customHeight="1">
      <c r="A21" s="36" t="s">
        <v>950</v>
      </c>
      <c r="B21" s="125" t="s">
        <v>368</v>
      </c>
      <c r="C21" s="35" t="s">
        <v>262</v>
      </c>
      <c r="D21" s="35" t="s">
        <v>40</v>
      </c>
      <c r="E21" s="27" t="s">
        <v>369</v>
      </c>
      <c r="F21" s="116">
        <v>1440</v>
      </c>
      <c r="G21" s="116">
        <v>1440</v>
      </c>
      <c r="H21" s="117">
        <v>1440</v>
      </c>
      <c r="I21" s="115">
        <f t="shared" si="0"/>
        <v>4320</v>
      </c>
      <c r="J21" s="37" t="s">
        <v>1214</v>
      </c>
      <c r="K21" s="123" t="s">
        <v>352</v>
      </c>
      <c r="L21" s="48" t="s">
        <v>354</v>
      </c>
      <c r="M21" s="48"/>
      <c r="N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8" customFormat="1" ht="69.75" customHeight="1">
      <c r="A22" s="36" t="s">
        <v>951</v>
      </c>
      <c r="B22" s="125" t="s">
        <v>370</v>
      </c>
      <c r="C22" s="35" t="s">
        <v>263</v>
      </c>
      <c r="D22" s="35" t="s">
        <v>40</v>
      </c>
      <c r="E22" s="27" t="s">
        <v>371</v>
      </c>
      <c r="F22" s="116">
        <v>400</v>
      </c>
      <c r="G22" s="116">
        <v>400</v>
      </c>
      <c r="H22" s="116">
        <v>400</v>
      </c>
      <c r="I22" s="115">
        <f t="shared" si="0"/>
        <v>1200</v>
      </c>
      <c r="J22" s="37" t="s">
        <v>1213</v>
      </c>
      <c r="K22" s="123" t="s">
        <v>352</v>
      </c>
      <c r="L22" s="48" t="s">
        <v>357</v>
      </c>
      <c r="M22" s="48"/>
      <c r="N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8" customFormat="1" ht="69.75" customHeight="1">
      <c r="A23" s="36" t="s">
        <v>952</v>
      </c>
      <c r="B23" s="125" t="s">
        <v>372</v>
      </c>
      <c r="C23" s="35" t="s">
        <v>263</v>
      </c>
      <c r="D23" s="35" t="s">
        <v>40</v>
      </c>
      <c r="E23" s="27" t="s">
        <v>373</v>
      </c>
      <c r="F23" s="116">
        <v>70</v>
      </c>
      <c r="G23" s="116">
        <v>70</v>
      </c>
      <c r="H23" s="117">
        <v>70</v>
      </c>
      <c r="I23" s="115">
        <f t="shared" si="0"/>
        <v>210</v>
      </c>
      <c r="J23" s="37" t="s">
        <v>1213</v>
      </c>
      <c r="K23" s="123" t="s">
        <v>352</v>
      </c>
      <c r="L23" s="48" t="s">
        <v>357</v>
      </c>
      <c r="M23" s="48"/>
      <c r="N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s="8" customFormat="1" ht="69.75" customHeight="1">
      <c r="A24" s="36" t="s">
        <v>953</v>
      </c>
      <c r="B24" s="125" t="s">
        <v>374</v>
      </c>
      <c r="C24" s="35" t="s">
        <v>263</v>
      </c>
      <c r="D24" s="35" t="s">
        <v>40</v>
      </c>
      <c r="E24" s="27" t="s">
        <v>375</v>
      </c>
      <c r="F24" s="116">
        <v>500</v>
      </c>
      <c r="G24" s="116">
        <v>500</v>
      </c>
      <c r="H24" s="117">
        <v>500</v>
      </c>
      <c r="I24" s="115">
        <f t="shared" si="0"/>
        <v>1500</v>
      </c>
      <c r="J24" s="39" t="s">
        <v>1217</v>
      </c>
      <c r="K24" s="123" t="s">
        <v>352</v>
      </c>
      <c r="L24" s="48" t="s">
        <v>365</v>
      </c>
      <c r="M24" s="48"/>
      <c r="N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s="8" customFormat="1" ht="69.75" customHeight="1">
      <c r="A25" s="36" t="s">
        <v>954</v>
      </c>
      <c r="B25" s="125" t="s">
        <v>376</v>
      </c>
      <c r="C25" s="35" t="s">
        <v>263</v>
      </c>
      <c r="D25" s="35" t="s">
        <v>40</v>
      </c>
      <c r="E25" s="27" t="s">
        <v>377</v>
      </c>
      <c r="F25" s="116">
        <v>2000</v>
      </c>
      <c r="G25" s="116">
        <v>2000</v>
      </c>
      <c r="H25" s="117">
        <v>2000</v>
      </c>
      <c r="I25" s="115">
        <f t="shared" si="0"/>
        <v>6000</v>
      </c>
      <c r="J25" s="37" t="s">
        <v>1214</v>
      </c>
      <c r="K25" s="123" t="s">
        <v>352</v>
      </c>
      <c r="L25" s="48" t="s">
        <v>354</v>
      </c>
      <c r="M25" s="48"/>
      <c r="N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s="8" customFormat="1" ht="69.75" customHeight="1">
      <c r="A26" s="36" t="s">
        <v>955</v>
      </c>
      <c r="B26" s="125" t="s">
        <v>378</v>
      </c>
      <c r="C26" s="35" t="s">
        <v>267</v>
      </c>
      <c r="D26" s="35" t="s">
        <v>40</v>
      </c>
      <c r="E26" s="27" t="s">
        <v>380</v>
      </c>
      <c r="F26" s="116">
        <v>0</v>
      </c>
      <c r="G26" s="116">
        <v>0</v>
      </c>
      <c r="H26" s="117">
        <v>0</v>
      </c>
      <c r="I26" s="115">
        <f t="shared" si="0"/>
        <v>0</v>
      </c>
      <c r="J26" s="37" t="s">
        <v>1214</v>
      </c>
      <c r="K26" s="123" t="s">
        <v>352</v>
      </c>
      <c r="L26" s="48" t="s">
        <v>354</v>
      </c>
      <c r="M26" s="48"/>
      <c r="N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s="8" customFormat="1" ht="69.75" customHeight="1">
      <c r="A27" s="36" t="s">
        <v>956</v>
      </c>
      <c r="B27" s="125" t="s">
        <v>379</v>
      </c>
      <c r="C27" s="35" t="s">
        <v>267</v>
      </c>
      <c r="D27" s="35" t="s">
        <v>40</v>
      </c>
      <c r="E27" s="27" t="s">
        <v>381</v>
      </c>
      <c r="F27" s="116">
        <v>0</v>
      </c>
      <c r="G27" s="116">
        <v>0</v>
      </c>
      <c r="H27" s="117">
        <v>0</v>
      </c>
      <c r="I27" s="115">
        <f t="shared" si="0"/>
        <v>0</v>
      </c>
      <c r="J27" s="154" t="s">
        <v>1213</v>
      </c>
      <c r="K27" s="123" t="s">
        <v>352</v>
      </c>
      <c r="L27" s="48" t="s">
        <v>357</v>
      </c>
      <c r="M27" s="48"/>
      <c r="N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s="8" customFormat="1" ht="69.75" customHeight="1">
      <c r="A28" s="36" t="s">
        <v>957</v>
      </c>
      <c r="B28" s="125" t="s">
        <v>425</v>
      </c>
      <c r="C28" s="31" t="s">
        <v>265</v>
      </c>
      <c r="D28" s="35" t="s">
        <v>39</v>
      </c>
      <c r="E28" s="27" t="s">
        <v>426</v>
      </c>
      <c r="F28" s="116">
        <v>30000</v>
      </c>
      <c r="G28" s="116">
        <v>30000</v>
      </c>
      <c r="H28" s="117">
        <v>30000</v>
      </c>
      <c r="I28" s="115">
        <f t="shared" si="0"/>
        <v>90000</v>
      </c>
      <c r="J28" s="37" t="s">
        <v>1214</v>
      </c>
      <c r="K28" s="123" t="s">
        <v>352</v>
      </c>
      <c r="L28" s="48" t="s">
        <v>354</v>
      </c>
      <c r="M28" s="48"/>
      <c r="N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s="8" customFormat="1" ht="69.75" customHeight="1">
      <c r="A29" s="36" t="s">
        <v>958</v>
      </c>
      <c r="B29" s="125" t="s">
        <v>429</v>
      </c>
      <c r="C29" s="31" t="s">
        <v>266</v>
      </c>
      <c r="D29" s="35" t="s">
        <v>40</v>
      </c>
      <c r="E29" s="27" t="s">
        <v>430</v>
      </c>
      <c r="F29" s="116">
        <v>0</v>
      </c>
      <c r="G29" s="116">
        <v>0</v>
      </c>
      <c r="H29" s="117">
        <v>0</v>
      </c>
      <c r="I29" s="115">
        <f t="shared" si="0"/>
        <v>0</v>
      </c>
      <c r="J29" s="37" t="s">
        <v>1214</v>
      </c>
      <c r="K29" s="123" t="s">
        <v>352</v>
      </c>
      <c r="L29" s="48" t="s">
        <v>431</v>
      </c>
      <c r="M29" s="48"/>
      <c r="N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s="8" customFormat="1" ht="69.75" customHeight="1">
      <c r="A30" s="36" t="s">
        <v>959</v>
      </c>
      <c r="B30" s="128" t="s">
        <v>363</v>
      </c>
      <c r="C30" s="31" t="s">
        <v>260</v>
      </c>
      <c r="D30" s="35" t="s">
        <v>40</v>
      </c>
      <c r="E30" s="83" t="s">
        <v>364</v>
      </c>
      <c r="F30" s="116">
        <v>950</v>
      </c>
      <c r="G30" s="116">
        <v>950</v>
      </c>
      <c r="H30" s="117">
        <v>950</v>
      </c>
      <c r="I30" s="115">
        <f>H30+G30+F30</f>
        <v>2850</v>
      </c>
      <c r="J30" s="37" t="s">
        <v>1214</v>
      </c>
      <c r="K30" s="123" t="s">
        <v>352</v>
      </c>
      <c r="L30" s="48" t="s">
        <v>354</v>
      </c>
      <c r="M30" s="48"/>
      <c r="N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s="8" customFormat="1" ht="69.75" customHeight="1">
      <c r="A31" s="36" t="s">
        <v>960</v>
      </c>
      <c r="B31" s="125" t="s">
        <v>462</v>
      </c>
      <c r="C31" s="31" t="s">
        <v>266</v>
      </c>
      <c r="D31" s="35" t="s">
        <v>40</v>
      </c>
      <c r="E31" s="27" t="s">
        <v>463</v>
      </c>
      <c r="F31" s="116"/>
      <c r="G31" s="116">
        <v>6000</v>
      </c>
      <c r="H31" s="117"/>
      <c r="I31" s="115">
        <f>H31+G31+F31</f>
        <v>6000</v>
      </c>
      <c r="J31" s="81" t="s">
        <v>464</v>
      </c>
      <c r="K31" s="49">
        <v>2019</v>
      </c>
      <c r="L31" s="48" t="s">
        <v>398</v>
      </c>
      <c r="M31" s="48"/>
      <c r="N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s="8" customFormat="1" ht="69.75" customHeight="1">
      <c r="A32" s="36" t="s">
        <v>961</v>
      </c>
      <c r="B32" s="99" t="s">
        <v>543</v>
      </c>
      <c r="C32" s="31" t="s">
        <v>266</v>
      </c>
      <c r="D32" s="35" t="s">
        <v>40</v>
      </c>
      <c r="E32" s="26" t="s">
        <v>917</v>
      </c>
      <c r="F32" s="114">
        <v>0</v>
      </c>
      <c r="G32" s="114">
        <v>0</v>
      </c>
      <c r="H32" s="115">
        <v>0</v>
      </c>
      <c r="I32" s="115">
        <f>H32+G32+F32</f>
        <v>0</v>
      </c>
      <c r="J32" s="81" t="s">
        <v>1190</v>
      </c>
      <c r="K32" s="123" t="s">
        <v>352</v>
      </c>
      <c r="L32" s="35" t="s">
        <v>544</v>
      </c>
      <c r="M32" s="48"/>
      <c r="N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s="8" customFormat="1" ht="69.75" customHeight="1">
      <c r="A33" s="36" t="s">
        <v>962</v>
      </c>
      <c r="B33" s="125" t="s">
        <v>584</v>
      </c>
      <c r="C33" s="31" t="s">
        <v>261</v>
      </c>
      <c r="D33" s="35" t="s">
        <v>40</v>
      </c>
      <c r="E33" s="27" t="s">
        <v>585</v>
      </c>
      <c r="F33" s="116">
        <v>2000</v>
      </c>
      <c r="G33" s="116"/>
      <c r="H33" s="117"/>
      <c r="I33" s="115">
        <f>H33+G33+F33</f>
        <v>2000</v>
      </c>
      <c r="J33" s="154" t="s">
        <v>1213</v>
      </c>
      <c r="K33" s="49">
        <v>2018</v>
      </c>
      <c r="L33" s="48" t="s">
        <v>357</v>
      </c>
      <c r="M33" s="48"/>
      <c r="N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s="8" customFormat="1" ht="69.75" customHeight="1">
      <c r="A34" s="36" t="s">
        <v>963</v>
      </c>
      <c r="B34" s="125" t="s">
        <v>586</v>
      </c>
      <c r="C34" s="31" t="s">
        <v>262</v>
      </c>
      <c r="D34" s="35" t="s">
        <v>40</v>
      </c>
      <c r="E34" s="26" t="s">
        <v>587</v>
      </c>
      <c r="F34" s="115"/>
      <c r="G34" s="115"/>
      <c r="H34" s="115">
        <v>1500</v>
      </c>
      <c r="I34" s="115">
        <f>H34+G34+F34</f>
        <v>1500</v>
      </c>
      <c r="J34" s="154" t="s">
        <v>1213</v>
      </c>
      <c r="K34" s="49">
        <v>2020</v>
      </c>
      <c r="L34" s="48" t="s">
        <v>357</v>
      </c>
      <c r="M34" s="48"/>
      <c r="N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s="8" customFormat="1" ht="69.75" customHeight="1">
      <c r="A35" s="51"/>
      <c r="B35" s="125"/>
      <c r="C35" s="31"/>
      <c r="D35" s="35"/>
      <c r="E35" s="27"/>
      <c r="F35" s="116"/>
      <c r="G35" s="116"/>
      <c r="H35" s="117"/>
      <c r="I35" s="115"/>
      <c r="J35" s="81"/>
      <c r="K35" s="49"/>
      <c r="L35" s="48"/>
      <c r="M35" s="48"/>
      <c r="N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s="4" customFormat="1" ht="31.5" customHeight="1">
      <c r="A36" s="70"/>
      <c r="B36" s="126" t="s">
        <v>27</v>
      </c>
      <c r="C36" s="72"/>
      <c r="D36" s="72"/>
      <c r="E36" s="73"/>
      <c r="F36" s="113">
        <f>SUM(F37:F44)</f>
        <v>25000</v>
      </c>
      <c r="G36" s="113">
        <f>SUM(G37:G44)</f>
        <v>11710</v>
      </c>
      <c r="H36" s="113">
        <f>SUM(H37:H44)</f>
        <v>15725</v>
      </c>
      <c r="I36" s="113">
        <f>SUM(I37:I44)</f>
        <v>52435</v>
      </c>
      <c r="J36" s="74"/>
      <c r="K36" s="75"/>
      <c r="L36" s="76"/>
      <c r="M36" s="76"/>
      <c r="N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81" ht="50.25" customHeight="1">
      <c r="A37" s="36" t="s">
        <v>90</v>
      </c>
      <c r="B37" s="99" t="s">
        <v>382</v>
      </c>
      <c r="C37" s="31" t="s">
        <v>271</v>
      </c>
      <c r="D37" s="31" t="s">
        <v>39</v>
      </c>
      <c r="E37" s="26" t="s">
        <v>918</v>
      </c>
      <c r="F37" s="124">
        <v>0</v>
      </c>
      <c r="G37" s="124">
        <v>0</v>
      </c>
      <c r="H37" s="124">
        <v>0</v>
      </c>
      <c r="I37" s="115">
        <f>H37+G37+F37</f>
        <v>0</v>
      </c>
      <c r="J37" s="39" t="s">
        <v>1217</v>
      </c>
      <c r="K37" s="123" t="s">
        <v>352</v>
      </c>
      <c r="L37" s="35" t="s">
        <v>365</v>
      </c>
      <c r="M37" s="48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40" s="8" customFormat="1" ht="69.75" customHeight="1">
      <c r="A38" s="36" t="s">
        <v>91</v>
      </c>
      <c r="B38" s="125" t="s">
        <v>383</v>
      </c>
      <c r="C38" s="35" t="s">
        <v>271</v>
      </c>
      <c r="D38" s="35" t="s">
        <v>40</v>
      </c>
      <c r="E38" s="27" t="s">
        <v>384</v>
      </c>
      <c r="F38" s="116"/>
      <c r="G38" s="116">
        <v>1000</v>
      </c>
      <c r="H38" s="117">
        <v>1000</v>
      </c>
      <c r="I38" s="115">
        <f aca="true" t="shared" si="1" ref="I38:I43">H38+G38+F38</f>
        <v>2000</v>
      </c>
      <c r="J38" s="39" t="s">
        <v>1217</v>
      </c>
      <c r="K38" s="38" t="s">
        <v>459</v>
      </c>
      <c r="L38" s="35" t="s">
        <v>365</v>
      </c>
      <c r="M38" s="48"/>
      <c r="N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s="8" customFormat="1" ht="69.75" customHeight="1">
      <c r="A39" s="36" t="s">
        <v>92</v>
      </c>
      <c r="B39" s="125" t="s">
        <v>385</v>
      </c>
      <c r="C39" s="35" t="s">
        <v>276</v>
      </c>
      <c r="D39" s="35" t="s">
        <v>39</v>
      </c>
      <c r="E39" s="27" t="s">
        <v>386</v>
      </c>
      <c r="F39" s="116">
        <v>25000</v>
      </c>
      <c r="G39" s="116"/>
      <c r="H39" s="117"/>
      <c r="I39" s="115">
        <f t="shared" si="1"/>
        <v>25000</v>
      </c>
      <c r="J39" s="81" t="s">
        <v>1218</v>
      </c>
      <c r="K39" s="49">
        <v>2018</v>
      </c>
      <c r="L39" s="35" t="s">
        <v>365</v>
      </c>
      <c r="M39" s="48"/>
      <c r="N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s="8" customFormat="1" ht="69.75" customHeight="1">
      <c r="A40" s="36" t="s">
        <v>964</v>
      </c>
      <c r="B40" s="125" t="s">
        <v>436</v>
      </c>
      <c r="C40" s="35" t="s">
        <v>276</v>
      </c>
      <c r="D40" s="35" t="s">
        <v>40</v>
      </c>
      <c r="E40" s="27" t="s">
        <v>1252</v>
      </c>
      <c r="F40" s="116"/>
      <c r="G40" s="116">
        <v>10000</v>
      </c>
      <c r="H40" s="117"/>
      <c r="I40" s="115">
        <f t="shared" si="1"/>
        <v>10000</v>
      </c>
      <c r="J40" s="89" t="s">
        <v>1217</v>
      </c>
      <c r="K40" s="49">
        <v>2019</v>
      </c>
      <c r="L40" s="35" t="s">
        <v>365</v>
      </c>
      <c r="M40" s="48"/>
      <c r="N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s="8" customFormat="1" ht="69.75" customHeight="1">
      <c r="A41" s="36" t="s">
        <v>965</v>
      </c>
      <c r="B41" s="125" t="s">
        <v>437</v>
      </c>
      <c r="C41" s="35" t="s">
        <v>277</v>
      </c>
      <c r="D41" s="35" t="s">
        <v>40</v>
      </c>
      <c r="E41" s="27" t="s">
        <v>438</v>
      </c>
      <c r="F41" s="124">
        <v>0</v>
      </c>
      <c r="G41" s="124">
        <v>0</v>
      </c>
      <c r="H41" s="124">
        <v>0</v>
      </c>
      <c r="I41" s="115">
        <f t="shared" si="1"/>
        <v>0</v>
      </c>
      <c r="J41" s="89" t="s">
        <v>1217</v>
      </c>
      <c r="K41" s="123" t="s">
        <v>352</v>
      </c>
      <c r="L41" s="35" t="s">
        <v>365</v>
      </c>
      <c r="M41" s="48"/>
      <c r="N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s="8" customFormat="1" ht="69.75" customHeight="1">
      <c r="A42" s="36" t="s">
        <v>966</v>
      </c>
      <c r="B42" s="99" t="s">
        <v>507</v>
      </c>
      <c r="C42" s="35" t="s">
        <v>277</v>
      </c>
      <c r="D42" s="35" t="s">
        <v>40</v>
      </c>
      <c r="E42" s="27" t="s">
        <v>919</v>
      </c>
      <c r="F42" s="116"/>
      <c r="G42" s="116">
        <v>710</v>
      </c>
      <c r="H42" s="117">
        <v>725</v>
      </c>
      <c r="I42" s="115">
        <f t="shared" si="1"/>
        <v>1435</v>
      </c>
      <c r="J42" s="32" t="s">
        <v>508</v>
      </c>
      <c r="K42" s="49" t="s">
        <v>459</v>
      </c>
      <c r="L42" s="48" t="s">
        <v>396</v>
      </c>
      <c r="M42" s="48"/>
      <c r="N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s="8" customFormat="1" ht="69.75" customHeight="1">
      <c r="A43" s="36" t="s">
        <v>967</v>
      </c>
      <c r="B43" s="99" t="s">
        <v>588</v>
      </c>
      <c r="C43" s="35" t="s">
        <v>276</v>
      </c>
      <c r="D43" s="35" t="s">
        <v>40</v>
      </c>
      <c r="E43" s="26" t="s">
        <v>589</v>
      </c>
      <c r="F43" s="116"/>
      <c r="G43" s="116"/>
      <c r="H43" s="117">
        <v>14000</v>
      </c>
      <c r="I43" s="115">
        <f t="shared" si="1"/>
        <v>14000</v>
      </c>
      <c r="J43" s="154" t="s">
        <v>1213</v>
      </c>
      <c r="K43" s="49">
        <v>2020</v>
      </c>
      <c r="L43" s="48" t="s">
        <v>357</v>
      </c>
      <c r="M43" s="48"/>
      <c r="N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s="8" customFormat="1" ht="69.75" customHeight="1">
      <c r="A44" s="51"/>
      <c r="B44" s="99"/>
      <c r="C44" s="35"/>
      <c r="D44" s="35"/>
      <c r="E44" s="26"/>
      <c r="F44" s="116"/>
      <c r="G44" s="116"/>
      <c r="H44" s="117"/>
      <c r="I44" s="115"/>
      <c r="J44" s="32"/>
      <c r="K44" s="49"/>
      <c r="L44" s="48"/>
      <c r="M44" s="48"/>
      <c r="N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s="4" customFormat="1" ht="31.5" customHeight="1">
      <c r="A45" s="70"/>
      <c r="B45" s="126" t="s">
        <v>28</v>
      </c>
      <c r="C45" s="72"/>
      <c r="D45" s="72"/>
      <c r="E45" s="73"/>
      <c r="F45" s="113">
        <f>SUM(F46:F70)</f>
        <v>297000</v>
      </c>
      <c r="G45" s="113">
        <f>SUM(G46:G70)</f>
        <v>322900</v>
      </c>
      <c r="H45" s="113">
        <f>SUM(H46:H70)</f>
        <v>265500</v>
      </c>
      <c r="I45" s="113">
        <f>SUM(I46:I70)</f>
        <v>885400</v>
      </c>
      <c r="J45" s="74"/>
      <c r="K45" s="75"/>
      <c r="L45" s="76"/>
      <c r="M45" s="76"/>
      <c r="N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81" ht="50.25" customHeight="1">
      <c r="A46" s="36" t="s">
        <v>93</v>
      </c>
      <c r="B46" s="99" t="s">
        <v>387</v>
      </c>
      <c r="C46" s="31" t="s">
        <v>279</v>
      </c>
      <c r="D46" s="31" t="s">
        <v>40</v>
      </c>
      <c r="E46" s="26" t="s">
        <v>388</v>
      </c>
      <c r="F46" s="114">
        <v>3000</v>
      </c>
      <c r="G46" s="114">
        <v>3000</v>
      </c>
      <c r="H46" s="115">
        <v>3000</v>
      </c>
      <c r="I46" s="115">
        <f>H46+G46+F46</f>
        <v>9000</v>
      </c>
      <c r="J46" s="37" t="s">
        <v>1214</v>
      </c>
      <c r="K46" s="123" t="s">
        <v>352</v>
      </c>
      <c r="L46" s="35" t="s">
        <v>389</v>
      </c>
      <c r="M46" s="48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1:81" ht="50.25" customHeight="1">
      <c r="A47" s="36" t="s">
        <v>968</v>
      </c>
      <c r="B47" s="99" t="s">
        <v>390</v>
      </c>
      <c r="C47" s="31" t="s">
        <v>279</v>
      </c>
      <c r="D47" s="31" t="s">
        <v>40</v>
      </c>
      <c r="E47" s="26" t="s">
        <v>391</v>
      </c>
      <c r="F47" s="124">
        <v>0</v>
      </c>
      <c r="G47" s="124">
        <v>0</v>
      </c>
      <c r="H47" s="124">
        <v>0</v>
      </c>
      <c r="I47" s="115">
        <f aca="true" t="shared" si="2" ref="I47:I69">H47+G47+F47</f>
        <v>0</v>
      </c>
      <c r="J47" s="37" t="s">
        <v>1219</v>
      </c>
      <c r="K47" s="123" t="s">
        <v>352</v>
      </c>
      <c r="L47" s="35" t="s">
        <v>392</v>
      </c>
      <c r="M47" s="48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1" ht="50.25" customHeight="1">
      <c r="A48" s="36" t="s">
        <v>94</v>
      </c>
      <c r="B48" s="99" t="s">
        <v>393</v>
      </c>
      <c r="C48" s="31" t="s">
        <v>280</v>
      </c>
      <c r="D48" s="31" t="s">
        <v>40</v>
      </c>
      <c r="E48" s="26" t="s">
        <v>394</v>
      </c>
      <c r="F48" s="114">
        <v>4000</v>
      </c>
      <c r="G48" s="114">
        <v>4000</v>
      </c>
      <c r="H48" s="115">
        <v>4000</v>
      </c>
      <c r="I48" s="115">
        <f t="shared" si="2"/>
        <v>12000</v>
      </c>
      <c r="J48" s="37" t="s">
        <v>1214</v>
      </c>
      <c r="K48" s="123" t="s">
        <v>352</v>
      </c>
      <c r="L48" s="35" t="s">
        <v>354</v>
      </c>
      <c r="M48" s="48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1:81" ht="50.25" customHeight="1">
      <c r="A49" s="36" t="s">
        <v>969</v>
      </c>
      <c r="B49" s="99" t="s">
        <v>427</v>
      </c>
      <c r="C49" s="31" t="s">
        <v>280</v>
      </c>
      <c r="D49" s="31" t="s">
        <v>39</v>
      </c>
      <c r="E49" s="84" t="s">
        <v>428</v>
      </c>
      <c r="F49" s="119">
        <v>165000</v>
      </c>
      <c r="G49" s="119">
        <v>165000</v>
      </c>
      <c r="H49" s="119">
        <v>165000</v>
      </c>
      <c r="I49" s="115">
        <f t="shared" si="2"/>
        <v>495000</v>
      </c>
      <c r="J49" s="37" t="s">
        <v>1216</v>
      </c>
      <c r="K49" s="123" t="s">
        <v>352</v>
      </c>
      <c r="L49" s="35" t="s">
        <v>354</v>
      </c>
      <c r="M49" s="48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1:40" s="8" customFormat="1" ht="69.75" customHeight="1">
      <c r="A50" s="36" t="s">
        <v>970</v>
      </c>
      <c r="B50" s="99" t="s">
        <v>400</v>
      </c>
      <c r="C50" s="31" t="s">
        <v>281</v>
      </c>
      <c r="D50" s="35" t="s">
        <v>39</v>
      </c>
      <c r="E50" s="27" t="s">
        <v>401</v>
      </c>
      <c r="F50" s="121">
        <v>55000</v>
      </c>
      <c r="G50" s="116">
        <v>10000</v>
      </c>
      <c r="H50" s="116">
        <v>10000</v>
      </c>
      <c r="I50" s="115">
        <f t="shared" si="2"/>
        <v>75000</v>
      </c>
      <c r="J50" s="37" t="s">
        <v>1214</v>
      </c>
      <c r="K50" s="123" t="s">
        <v>352</v>
      </c>
      <c r="L50" s="48" t="s">
        <v>354</v>
      </c>
      <c r="M50" s="48"/>
      <c r="N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s="8" customFormat="1" ht="69.75" customHeight="1">
      <c r="A51" s="36" t="s">
        <v>971</v>
      </c>
      <c r="B51" s="125" t="s">
        <v>399</v>
      </c>
      <c r="C51" s="35" t="s">
        <v>282</v>
      </c>
      <c r="D51" s="35" t="s">
        <v>39</v>
      </c>
      <c r="E51" s="27" t="s">
        <v>921</v>
      </c>
      <c r="F51" s="116">
        <v>30000</v>
      </c>
      <c r="G51" s="116">
        <v>30000</v>
      </c>
      <c r="H51" s="116">
        <v>30000</v>
      </c>
      <c r="I51" s="115">
        <f t="shared" si="2"/>
        <v>90000</v>
      </c>
      <c r="J51" s="37" t="s">
        <v>1215</v>
      </c>
      <c r="K51" s="123" t="s">
        <v>352</v>
      </c>
      <c r="L51" s="48" t="s">
        <v>354</v>
      </c>
      <c r="M51" s="48"/>
      <c r="N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s="8" customFormat="1" ht="69.75" customHeight="1">
      <c r="A52" s="36" t="s">
        <v>972</v>
      </c>
      <c r="B52" s="125" t="s">
        <v>399</v>
      </c>
      <c r="C52" s="35" t="s">
        <v>282</v>
      </c>
      <c r="D52" s="35" t="s">
        <v>39</v>
      </c>
      <c r="E52" s="27" t="s">
        <v>920</v>
      </c>
      <c r="F52" s="116">
        <v>5000</v>
      </c>
      <c r="G52" s="116">
        <v>5000</v>
      </c>
      <c r="H52" s="116">
        <v>5000</v>
      </c>
      <c r="I52" s="115">
        <f t="shared" si="2"/>
        <v>15000</v>
      </c>
      <c r="J52" s="37" t="s">
        <v>1219</v>
      </c>
      <c r="K52" s="123" t="s">
        <v>352</v>
      </c>
      <c r="L52" s="48" t="s">
        <v>398</v>
      </c>
      <c r="M52" s="48"/>
      <c r="N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s="8" customFormat="1" ht="69.75" customHeight="1">
      <c r="A53" s="36" t="s">
        <v>973</v>
      </c>
      <c r="B53" s="125" t="s">
        <v>399</v>
      </c>
      <c r="C53" s="35" t="s">
        <v>282</v>
      </c>
      <c r="D53" s="35" t="s">
        <v>39</v>
      </c>
      <c r="E53" s="27" t="s">
        <v>922</v>
      </c>
      <c r="F53" s="116">
        <v>5000</v>
      </c>
      <c r="G53" s="116">
        <v>5000</v>
      </c>
      <c r="H53" s="116">
        <v>5000</v>
      </c>
      <c r="I53" s="115">
        <f t="shared" si="2"/>
        <v>15000</v>
      </c>
      <c r="J53" s="37" t="s">
        <v>1219</v>
      </c>
      <c r="K53" s="123" t="s">
        <v>352</v>
      </c>
      <c r="L53" s="48" t="s">
        <v>403</v>
      </c>
      <c r="M53" s="48"/>
      <c r="N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s="8" customFormat="1" ht="69.75" customHeight="1">
      <c r="A54" s="36" t="s">
        <v>974</v>
      </c>
      <c r="B54" s="125" t="s">
        <v>399</v>
      </c>
      <c r="C54" s="35" t="s">
        <v>282</v>
      </c>
      <c r="D54" s="35" t="s">
        <v>39</v>
      </c>
      <c r="E54" s="27" t="s">
        <v>923</v>
      </c>
      <c r="F54" s="116">
        <v>5000</v>
      </c>
      <c r="G54" s="116">
        <v>5000</v>
      </c>
      <c r="H54" s="116">
        <v>5000</v>
      </c>
      <c r="I54" s="115">
        <f t="shared" si="2"/>
        <v>15000</v>
      </c>
      <c r="J54" s="37" t="s">
        <v>1219</v>
      </c>
      <c r="K54" s="123" t="s">
        <v>352</v>
      </c>
      <c r="L54" s="48" t="s">
        <v>396</v>
      </c>
      <c r="M54" s="48"/>
      <c r="N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s="8" customFormat="1" ht="69.75" customHeight="1">
      <c r="A55" s="36" t="s">
        <v>975</v>
      </c>
      <c r="B55" s="125" t="s">
        <v>399</v>
      </c>
      <c r="C55" s="35" t="s">
        <v>282</v>
      </c>
      <c r="D55" s="35" t="s">
        <v>39</v>
      </c>
      <c r="E55" s="27" t="s">
        <v>402</v>
      </c>
      <c r="F55" s="116">
        <v>5000</v>
      </c>
      <c r="G55" s="116">
        <v>5000</v>
      </c>
      <c r="H55" s="116">
        <v>5000</v>
      </c>
      <c r="I55" s="115">
        <f t="shared" si="2"/>
        <v>15000</v>
      </c>
      <c r="J55" s="37" t="s">
        <v>1219</v>
      </c>
      <c r="K55" s="123" t="s">
        <v>352</v>
      </c>
      <c r="L55" s="48" t="s">
        <v>404</v>
      </c>
      <c r="M55" s="48"/>
      <c r="N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s="8" customFormat="1" ht="69.75" customHeight="1">
      <c r="A56" s="36" t="s">
        <v>976</v>
      </c>
      <c r="B56" s="125" t="s">
        <v>399</v>
      </c>
      <c r="C56" s="35" t="s">
        <v>282</v>
      </c>
      <c r="D56" s="35" t="s">
        <v>39</v>
      </c>
      <c r="E56" s="27" t="s">
        <v>924</v>
      </c>
      <c r="F56" s="116">
        <v>5000</v>
      </c>
      <c r="G56" s="116">
        <v>5000</v>
      </c>
      <c r="H56" s="116">
        <v>5000</v>
      </c>
      <c r="I56" s="115">
        <f t="shared" si="2"/>
        <v>15000</v>
      </c>
      <c r="J56" s="37" t="s">
        <v>1219</v>
      </c>
      <c r="K56" s="123" t="s">
        <v>352</v>
      </c>
      <c r="L56" s="48" t="s">
        <v>405</v>
      </c>
      <c r="M56" s="48"/>
      <c r="N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s="8" customFormat="1" ht="69.75" customHeight="1">
      <c r="A57" s="36" t="s">
        <v>977</v>
      </c>
      <c r="B57" s="125" t="s">
        <v>406</v>
      </c>
      <c r="C57" s="35" t="s">
        <v>282</v>
      </c>
      <c r="D57" s="35" t="s">
        <v>39</v>
      </c>
      <c r="E57" s="27" t="s">
        <v>925</v>
      </c>
      <c r="F57" s="116">
        <v>5000</v>
      </c>
      <c r="G57" s="116">
        <v>5000</v>
      </c>
      <c r="H57" s="116">
        <v>5000</v>
      </c>
      <c r="I57" s="115">
        <f t="shared" si="2"/>
        <v>15000</v>
      </c>
      <c r="J57" s="37" t="s">
        <v>1219</v>
      </c>
      <c r="K57" s="123" t="s">
        <v>352</v>
      </c>
      <c r="L57" s="48" t="s">
        <v>397</v>
      </c>
      <c r="M57" s="48"/>
      <c r="N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s="8" customFormat="1" ht="69.75" customHeight="1">
      <c r="A58" s="36" t="s">
        <v>978</v>
      </c>
      <c r="B58" s="125" t="s">
        <v>407</v>
      </c>
      <c r="C58" s="35" t="s">
        <v>282</v>
      </c>
      <c r="D58" s="35" t="s">
        <v>39</v>
      </c>
      <c r="E58" s="27" t="s">
        <v>926</v>
      </c>
      <c r="F58" s="116">
        <v>5000</v>
      </c>
      <c r="G58" s="116">
        <v>5000</v>
      </c>
      <c r="H58" s="116">
        <v>5000</v>
      </c>
      <c r="I58" s="115">
        <f t="shared" si="2"/>
        <v>15000</v>
      </c>
      <c r="J58" s="37" t="s">
        <v>1219</v>
      </c>
      <c r="K58" s="123" t="s">
        <v>352</v>
      </c>
      <c r="L58" s="48" t="s">
        <v>351</v>
      </c>
      <c r="M58" s="48"/>
      <c r="N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s="8" customFormat="1" ht="69.75" customHeight="1">
      <c r="A59" s="36" t="s">
        <v>979</v>
      </c>
      <c r="B59" s="125" t="s">
        <v>408</v>
      </c>
      <c r="C59" s="35" t="s">
        <v>282</v>
      </c>
      <c r="D59" s="35" t="s">
        <v>39</v>
      </c>
      <c r="E59" s="27" t="s">
        <v>408</v>
      </c>
      <c r="F59" s="116">
        <v>3000</v>
      </c>
      <c r="G59" s="116">
        <v>3000</v>
      </c>
      <c r="H59" s="116">
        <v>3000</v>
      </c>
      <c r="I59" s="115">
        <f t="shared" si="2"/>
        <v>9000</v>
      </c>
      <c r="J59" s="37" t="s">
        <v>1215</v>
      </c>
      <c r="K59" s="123" t="s">
        <v>352</v>
      </c>
      <c r="L59" s="48" t="s">
        <v>354</v>
      </c>
      <c r="M59" s="48"/>
      <c r="N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s="8" customFormat="1" ht="69.75" customHeight="1">
      <c r="A60" s="36" t="s">
        <v>980</v>
      </c>
      <c r="B60" s="125" t="s">
        <v>409</v>
      </c>
      <c r="C60" s="35" t="s">
        <v>282</v>
      </c>
      <c r="D60" s="35" t="s">
        <v>40</v>
      </c>
      <c r="E60" s="27" t="s">
        <v>409</v>
      </c>
      <c r="F60" s="116"/>
      <c r="G60" s="116">
        <v>40000</v>
      </c>
      <c r="H60" s="117"/>
      <c r="I60" s="115">
        <f t="shared" si="2"/>
        <v>40000</v>
      </c>
      <c r="J60" s="37" t="s">
        <v>1214</v>
      </c>
      <c r="K60" s="49">
        <v>2019</v>
      </c>
      <c r="L60" s="48" t="s">
        <v>354</v>
      </c>
      <c r="M60" s="48"/>
      <c r="N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s="8" customFormat="1" ht="69.75" customHeight="1">
      <c r="A61" s="36" t="s">
        <v>981</v>
      </c>
      <c r="B61" s="125" t="s">
        <v>410</v>
      </c>
      <c r="C61" s="35" t="s">
        <v>282</v>
      </c>
      <c r="D61" s="35" t="s">
        <v>40</v>
      </c>
      <c r="E61" s="27" t="s">
        <v>410</v>
      </c>
      <c r="F61" s="116"/>
      <c r="G61" s="116">
        <v>15200</v>
      </c>
      <c r="H61" s="117"/>
      <c r="I61" s="115">
        <f t="shared" si="2"/>
        <v>15200</v>
      </c>
      <c r="J61" s="37" t="s">
        <v>1219</v>
      </c>
      <c r="K61" s="49">
        <v>2019</v>
      </c>
      <c r="L61" s="48" t="s">
        <v>396</v>
      </c>
      <c r="M61" s="48"/>
      <c r="N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s="8" customFormat="1" ht="69.75" customHeight="1">
      <c r="A62" s="36" t="s">
        <v>982</v>
      </c>
      <c r="B62" s="125" t="s">
        <v>411</v>
      </c>
      <c r="C62" s="35" t="s">
        <v>284</v>
      </c>
      <c r="D62" s="35" t="s">
        <v>40</v>
      </c>
      <c r="E62" s="27" t="s">
        <v>412</v>
      </c>
      <c r="F62" s="116"/>
      <c r="G62" s="116">
        <v>12000</v>
      </c>
      <c r="H62" s="117">
        <v>12000</v>
      </c>
      <c r="I62" s="115">
        <f t="shared" si="2"/>
        <v>24000</v>
      </c>
      <c r="J62" s="37" t="s">
        <v>1214</v>
      </c>
      <c r="K62" s="49" t="s">
        <v>459</v>
      </c>
      <c r="L62" s="48" t="s">
        <v>354</v>
      </c>
      <c r="M62" s="48"/>
      <c r="N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s="8" customFormat="1" ht="69.75" customHeight="1">
      <c r="A63" s="36" t="s">
        <v>983</v>
      </c>
      <c r="B63" s="125" t="s">
        <v>413</v>
      </c>
      <c r="C63" s="35" t="s">
        <v>285</v>
      </c>
      <c r="D63" s="35" t="s">
        <v>40</v>
      </c>
      <c r="E63" s="27" t="s">
        <v>414</v>
      </c>
      <c r="F63" s="116"/>
      <c r="G63" s="116">
        <v>2500</v>
      </c>
      <c r="H63" s="117">
        <v>2500</v>
      </c>
      <c r="I63" s="115">
        <f t="shared" si="2"/>
        <v>5000</v>
      </c>
      <c r="J63" s="37" t="s">
        <v>1214</v>
      </c>
      <c r="K63" s="49" t="s">
        <v>459</v>
      </c>
      <c r="L63" s="48" t="s">
        <v>415</v>
      </c>
      <c r="M63" s="48"/>
      <c r="N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s="8" customFormat="1" ht="69.75" customHeight="1">
      <c r="A64" s="36" t="s">
        <v>984</v>
      </c>
      <c r="B64" s="125" t="s">
        <v>416</v>
      </c>
      <c r="C64" s="35" t="s">
        <v>286</v>
      </c>
      <c r="D64" s="35" t="s">
        <v>40</v>
      </c>
      <c r="E64" s="27" t="s">
        <v>417</v>
      </c>
      <c r="F64" s="116">
        <v>0</v>
      </c>
      <c r="G64" s="116">
        <v>0</v>
      </c>
      <c r="H64" s="117">
        <v>0</v>
      </c>
      <c r="I64" s="115">
        <f t="shared" si="2"/>
        <v>0</v>
      </c>
      <c r="J64" s="89" t="s">
        <v>1217</v>
      </c>
      <c r="K64" s="123" t="s">
        <v>352</v>
      </c>
      <c r="L64" s="48" t="s">
        <v>395</v>
      </c>
      <c r="M64" s="48"/>
      <c r="N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s="8" customFormat="1" ht="69.75" customHeight="1">
      <c r="A65" s="36" t="s">
        <v>985</v>
      </c>
      <c r="B65" s="125" t="s">
        <v>418</v>
      </c>
      <c r="C65" s="35" t="s">
        <v>287</v>
      </c>
      <c r="D65" s="35" t="s">
        <v>40</v>
      </c>
      <c r="E65" s="27" t="s">
        <v>419</v>
      </c>
      <c r="F65" s="116">
        <v>0</v>
      </c>
      <c r="G65" s="116">
        <v>0</v>
      </c>
      <c r="H65" s="117">
        <v>0</v>
      </c>
      <c r="I65" s="115">
        <f t="shared" si="2"/>
        <v>0</v>
      </c>
      <c r="J65" s="89" t="s">
        <v>1217</v>
      </c>
      <c r="K65" s="123" t="s">
        <v>352</v>
      </c>
      <c r="L65" s="48" t="s">
        <v>395</v>
      </c>
      <c r="M65" s="48"/>
      <c r="N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s="8" customFormat="1" ht="69.75" customHeight="1">
      <c r="A66" s="36" t="s">
        <v>986</v>
      </c>
      <c r="B66" s="125" t="s">
        <v>439</v>
      </c>
      <c r="C66" s="35" t="s">
        <v>282</v>
      </c>
      <c r="D66" s="35" t="s">
        <v>40</v>
      </c>
      <c r="E66" s="27" t="s">
        <v>927</v>
      </c>
      <c r="F66" s="116"/>
      <c r="G66" s="116">
        <v>2200</v>
      </c>
      <c r="H66" s="117"/>
      <c r="I66" s="115">
        <f t="shared" si="2"/>
        <v>2200</v>
      </c>
      <c r="J66" s="37" t="s">
        <v>1219</v>
      </c>
      <c r="K66" s="49">
        <v>2019</v>
      </c>
      <c r="L66" s="48" t="s">
        <v>397</v>
      </c>
      <c r="M66" s="48"/>
      <c r="N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s="8" customFormat="1" ht="69.75" customHeight="1">
      <c r="A67" s="36" t="s">
        <v>987</v>
      </c>
      <c r="B67" s="125" t="s">
        <v>465</v>
      </c>
      <c r="C67" s="35" t="s">
        <v>286</v>
      </c>
      <c r="D67" s="35" t="s">
        <v>40</v>
      </c>
      <c r="E67" s="27" t="s">
        <v>928</v>
      </c>
      <c r="F67" s="116">
        <v>1000</v>
      </c>
      <c r="G67" s="116">
        <v>1000</v>
      </c>
      <c r="H67" s="117">
        <v>1000</v>
      </c>
      <c r="I67" s="115">
        <f t="shared" si="2"/>
        <v>3000</v>
      </c>
      <c r="J67" s="37" t="s">
        <v>1219</v>
      </c>
      <c r="K67" s="123" t="s">
        <v>352</v>
      </c>
      <c r="L67" s="48" t="s">
        <v>398</v>
      </c>
      <c r="M67" s="48"/>
      <c r="N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s="8" customFormat="1" ht="69.75" customHeight="1">
      <c r="A68" s="36" t="s">
        <v>988</v>
      </c>
      <c r="B68" s="99" t="s">
        <v>466</v>
      </c>
      <c r="C68" s="35" t="s">
        <v>282</v>
      </c>
      <c r="D68" s="35" t="s">
        <v>39</v>
      </c>
      <c r="E68" s="27" t="s">
        <v>467</v>
      </c>
      <c r="F68" s="116">
        <v>1000</v>
      </c>
      <c r="G68" s="116"/>
      <c r="H68" s="117"/>
      <c r="I68" s="115">
        <f t="shared" si="2"/>
        <v>1000</v>
      </c>
      <c r="J68" s="37" t="s">
        <v>1219</v>
      </c>
      <c r="K68" s="49">
        <v>2018</v>
      </c>
      <c r="L68" s="48" t="s">
        <v>350</v>
      </c>
      <c r="M68" s="48"/>
      <c r="N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s="8" customFormat="1" ht="69.75" customHeight="1">
      <c r="A69" s="36" t="s">
        <v>1031</v>
      </c>
      <c r="B69" s="99" t="s">
        <v>1030</v>
      </c>
      <c r="C69" s="35" t="s">
        <v>283</v>
      </c>
      <c r="D69" s="35" t="s">
        <v>40</v>
      </c>
      <c r="E69" s="27" t="s">
        <v>1032</v>
      </c>
      <c r="F69" s="116">
        <v>0</v>
      </c>
      <c r="G69" s="116">
        <v>0</v>
      </c>
      <c r="H69" s="117">
        <v>0</v>
      </c>
      <c r="I69" s="115">
        <f t="shared" si="2"/>
        <v>0</v>
      </c>
      <c r="J69" s="37" t="s">
        <v>1214</v>
      </c>
      <c r="K69" s="49" t="s">
        <v>352</v>
      </c>
      <c r="L69" s="48" t="s">
        <v>354</v>
      </c>
      <c r="M69" s="48"/>
      <c r="N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13" s="9" customFormat="1" ht="51" customHeight="1">
      <c r="A70" s="30"/>
      <c r="B70" s="99"/>
      <c r="C70" s="31"/>
      <c r="D70" s="31"/>
      <c r="E70" s="26"/>
      <c r="F70" s="115"/>
      <c r="G70" s="115"/>
      <c r="H70" s="115"/>
      <c r="I70" s="115"/>
      <c r="J70" s="32"/>
      <c r="K70" s="32"/>
      <c r="L70" s="33"/>
      <c r="M70" s="34"/>
    </row>
    <row r="71" spans="1:40" s="4" customFormat="1" ht="31.5" customHeight="1">
      <c r="A71" s="70"/>
      <c r="B71" s="126" t="s">
        <v>29</v>
      </c>
      <c r="C71" s="72"/>
      <c r="D71" s="73"/>
      <c r="E71" s="73"/>
      <c r="F71" s="113">
        <f>SUM(F72:F75)</f>
        <v>1530</v>
      </c>
      <c r="G71" s="113">
        <f>SUM(G72:G75)</f>
        <v>1530</v>
      </c>
      <c r="H71" s="113">
        <f>SUM(H72:H75)</f>
        <v>1530</v>
      </c>
      <c r="I71" s="113">
        <f>SUM(I72:I75)</f>
        <v>4590</v>
      </c>
      <c r="J71" s="74"/>
      <c r="K71" s="75"/>
      <c r="L71" s="76"/>
      <c r="M71" s="76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81" ht="50.25" customHeight="1">
      <c r="A72" s="36" t="s">
        <v>95</v>
      </c>
      <c r="B72" s="99" t="s">
        <v>420</v>
      </c>
      <c r="C72" s="31" t="s">
        <v>290</v>
      </c>
      <c r="D72" s="26" t="s">
        <v>40</v>
      </c>
      <c r="E72" s="26" t="s">
        <v>421</v>
      </c>
      <c r="F72" s="114">
        <v>0</v>
      </c>
      <c r="G72" s="114">
        <v>0</v>
      </c>
      <c r="H72" s="115">
        <v>0</v>
      </c>
      <c r="I72" s="115">
        <f>H72+G72+F72</f>
        <v>0</v>
      </c>
      <c r="J72" s="154" t="s">
        <v>1213</v>
      </c>
      <c r="K72" s="123" t="s">
        <v>352</v>
      </c>
      <c r="L72" s="35" t="s">
        <v>357</v>
      </c>
      <c r="M72" s="48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</row>
    <row r="73" spans="1:81" ht="50.25" customHeight="1">
      <c r="A73" s="36" t="s">
        <v>989</v>
      </c>
      <c r="B73" s="99" t="s">
        <v>422</v>
      </c>
      <c r="C73" s="31" t="s">
        <v>290</v>
      </c>
      <c r="D73" s="26" t="s">
        <v>40</v>
      </c>
      <c r="E73" s="26" t="s">
        <v>423</v>
      </c>
      <c r="F73" s="114">
        <v>1530</v>
      </c>
      <c r="G73" s="114">
        <v>1530</v>
      </c>
      <c r="H73" s="114">
        <v>1530</v>
      </c>
      <c r="I73" s="115">
        <f>H73+G73+F73</f>
        <v>4590</v>
      </c>
      <c r="J73" s="89" t="s">
        <v>1217</v>
      </c>
      <c r="K73" s="123" t="s">
        <v>352</v>
      </c>
      <c r="L73" s="35" t="s">
        <v>365</v>
      </c>
      <c r="M73" s="48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</row>
    <row r="74" spans="1:81" ht="50.25" customHeight="1">
      <c r="A74" s="36" t="s">
        <v>96</v>
      </c>
      <c r="B74" s="99" t="s">
        <v>432</v>
      </c>
      <c r="C74" s="31" t="s">
        <v>289</v>
      </c>
      <c r="D74" s="26" t="s">
        <v>40</v>
      </c>
      <c r="E74" s="26" t="s">
        <v>929</v>
      </c>
      <c r="F74" s="114">
        <v>0</v>
      </c>
      <c r="G74" s="114">
        <v>0</v>
      </c>
      <c r="H74" s="114">
        <v>0</v>
      </c>
      <c r="I74" s="115">
        <f>H74+G74+F74</f>
        <v>0</v>
      </c>
      <c r="J74" s="37" t="s">
        <v>1214</v>
      </c>
      <c r="K74" s="123" t="s">
        <v>352</v>
      </c>
      <c r="L74" s="35" t="s">
        <v>354</v>
      </c>
      <c r="M74" s="48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</row>
    <row r="75" spans="1:81" ht="50.25" customHeight="1">
      <c r="A75" s="36"/>
      <c r="B75" s="12"/>
      <c r="C75" s="31"/>
      <c r="D75" s="26"/>
      <c r="E75" s="26"/>
      <c r="F75" s="13"/>
      <c r="G75" s="13"/>
      <c r="H75" s="13"/>
      <c r="I75" s="11"/>
      <c r="J75" s="37"/>
      <c r="K75" s="38"/>
      <c r="L75" s="35"/>
      <c r="M75" s="35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</row>
    <row r="78" ht="15.75" customHeight="1" hidden="1"/>
    <row r="79" ht="12.75" hidden="1"/>
    <row r="80" ht="12.75" hidden="1"/>
    <row r="81" ht="12.75" hidden="1"/>
    <row r="82" ht="12.75" hidden="1"/>
    <row r="83" spans="15:18" ht="12.75" hidden="1">
      <c r="O83" s="56" t="s">
        <v>116</v>
      </c>
      <c r="P83" s="56" t="s">
        <v>117</v>
      </c>
      <c r="Q83" s="56" t="s">
        <v>118</v>
      </c>
      <c r="R83" s="56" t="s">
        <v>119</v>
      </c>
    </row>
    <row r="84" spans="15:18" ht="75" hidden="1">
      <c r="O84" s="59" t="s">
        <v>259</v>
      </c>
      <c r="P84" s="59" t="s">
        <v>268</v>
      </c>
      <c r="Q84" s="59" t="s">
        <v>279</v>
      </c>
      <c r="R84" s="59" t="s">
        <v>288</v>
      </c>
    </row>
    <row r="85" spans="15:18" ht="45" hidden="1">
      <c r="O85" s="59" t="s">
        <v>260</v>
      </c>
      <c r="P85" s="59" t="s">
        <v>269</v>
      </c>
      <c r="Q85" s="59" t="s">
        <v>280</v>
      </c>
      <c r="R85" s="59" t="s">
        <v>289</v>
      </c>
    </row>
    <row r="86" spans="15:18" ht="60" hidden="1">
      <c r="O86" s="59" t="s">
        <v>261</v>
      </c>
      <c r="P86" s="59" t="s">
        <v>270</v>
      </c>
      <c r="Q86" s="59" t="s">
        <v>281</v>
      </c>
      <c r="R86" s="59" t="s">
        <v>290</v>
      </c>
    </row>
    <row r="87" spans="15:18" ht="75" hidden="1">
      <c r="O87" s="59" t="s">
        <v>262</v>
      </c>
      <c r="P87" s="59" t="s">
        <v>271</v>
      </c>
      <c r="Q87" s="59" t="s">
        <v>282</v>
      </c>
      <c r="R87" s="56"/>
    </row>
    <row r="88" spans="15:18" ht="60" hidden="1">
      <c r="O88" s="59" t="s">
        <v>263</v>
      </c>
      <c r="P88" s="59" t="s">
        <v>272</v>
      </c>
      <c r="Q88" s="59" t="s">
        <v>283</v>
      </c>
      <c r="R88" s="56"/>
    </row>
    <row r="89" spans="15:18" ht="45" hidden="1">
      <c r="O89" s="59" t="s">
        <v>264</v>
      </c>
      <c r="P89" s="59" t="s">
        <v>273</v>
      </c>
      <c r="Q89" s="59" t="s">
        <v>284</v>
      </c>
      <c r="R89" s="57"/>
    </row>
    <row r="90" spans="15:18" ht="75" hidden="1">
      <c r="O90" s="59" t="s">
        <v>265</v>
      </c>
      <c r="P90" s="59" t="s">
        <v>274</v>
      </c>
      <c r="Q90" s="59" t="s">
        <v>285</v>
      </c>
      <c r="R90" s="58"/>
    </row>
    <row r="91" spans="15:18" ht="75" hidden="1">
      <c r="O91" s="59" t="s">
        <v>266</v>
      </c>
      <c r="P91" s="59" t="s">
        <v>275</v>
      </c>
      <c r="Q91" s="59" t="s">
        <v>286</v>
      </c>
      <c r="R91" s="56"/>
    </row>
    <row r="92" spans="15:18" ht="75" hidden="1">
      <c r="O92" s="59" t="s">
        <v>267</v>
      </c>
      <c r="P92" s="59" t="s">
        <v>276</v>
      </c>
      <c r="Q92" s="59" t="s">
        <v>287</v>
      </c>
      <c r="R92" s="56"/>
    </row>
    <row r="93" spans="15:18" ht="30" hidden="1">
      <c r="O93" s="57"/>
      <c r="P93" s="59" t="s">
        <v>277</v>
      </c>
      <c r="Q93" s="57"/>
      <c r="R93" s="57"/>
    </row>
    <row r="94" spans="15:18" ht="30" hidden="1">
      <c r="O94" s="58"/>
      <c r="P94" s="59" t="s">
        <v>278</v>
      </c>
      <c r="Q94" s="58"/>
      <c r="R94" s="58"/>
    </row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>
      <c r="B115" s="139">
        <f>COUNTA(B72:B75,B46:B70,B37:B44,B15:B35)</f>
        <v>54</v>
      </c>
    </row>
  </sheetData>
  <sheetProtection/>
  <mergeCells count="22">
    <mergeCell ref="A13:B13"/>
    <mergeCell ref="D8:D11"/>
    <mergeCell ref="E8:E11"/>
    <mergeCell ref="F8:F11"/>
    <mergeCell ref="G8:G11"/>
    <mergeCell ref="C8:C11"/>
    <mergeCell ref="H8:H11"/>
    <mergeCell ref="I8:I11"/>
    <mergeCell ref="M8:M11"/>
    <mergeCell ref="A1:L1"/>
    <mergeCell ref="A2:L2"/>
    <mergeCell ref="A3:L3"/>
    <mergeCell ref="A4:L4"/>
    <mergeCell ref="A5:L5"/>
    <mergeCell ref="A6:J6"/>
    <mergeCell ref="K6:L6"/>
    <mergeCell ref="J8:J11"/>
    <mergeCell ref="K8:K11"/>
    <mergeCell ref="L8:L11"/>
    <mergeCell ref="A7:J7"/>
    <mergeCell ref="A8:A11"/>
    <mergeCell ref="B8:B11"/>
  </mergeCells>
  <dataValidations count="5">
    <dataValidation type="list" allowBlank="1" showInputMessage="1" showErrorMessage="1" sqref="D37:D44 D15:D35 D46:D70 D72:D75">
      <formula1>$N$3:$N$5</formula1>
    </dataValidation>
    <dataValidation type="list" allowBlank="1" showInputMessage="1" showErrorMessage="1" sqref="C15:C35">
      <formula1>$O$84:$O$92</formula1>
    </dataValidation>
    <dataValidation type="list" allowBlank="1" showInputMessage="1" showErrorMessage="1" sqref="C46:C70">
      <formula1>$Q$84:$Q$92</formula1>
    </dataValidation>
    <dataValidation type="list" allowBlank="1" showInputMessage="1" showErrorMessage="1" sqref="C37:C44">
      <formula1>$P$84:$P$94</formula1>
    </dataValidation>
    <dataValidation type="list" allowBlank="1" showInputMessage="1" showErrorMessage="1" sqref="C72:C75">
      <formula1>$R$84:$R$86</formula1>
    </dataValidation>
  </dataValidations>
  <printOptions/>
  <pageMargins left="0.25" right="0.25" top="0.75" bottom="0.75" header="0.3" footer="0.3"/>
  <pageSetup horizontalDpi="600" verticalDpi="6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23">
      <selection activeCell="F26" sqref="F26"/>
    </sheetView>
  </sheetViews>
  <sheetFormatPr defaultColWidth="9.140625" defaultRowHeight="15"/>
  <cols>
    <col min="1" max="1" width="6.140625" style="18" customWidth="1"/>
    <col min="2" max="2" width="42.421875" style="19" customWidth="1"/>
    <col min="3" max="3" width="46.140625" style="3" customWidth="1"/>
    <col min="4" max="4" width="14.28125" style="3" customWidth="1"/>
    <col min="5" max="5" width="25.421875" style="3" customWidth="1"/>
    <col min="6" max="6" width="17.7109375" style="15" customWidth="1"/>
    <col min="7" max="7" width="14.421875" style="15" customWidth="1"/>
    <col min="8" max="8" width="11.28125" style="14" customWidth="1"/>
    <col min="9" max="9" width="11.28125" style="15" customWidth="1"/>
    <col min="10" max="10" width="45.7109375" style="16" customWidth="1"/>
    <col min="11" max="11" width="12.28125" style="17" customWidth="1"/>
    <col min="12" max="12" width="23.421875" style="1" customWidth="1"/>
    <col min="13" max="13" width="47.421875" style="1" customWidth="1"/>
    <col min="14" max="14" width="9.140625" style="2" customWidth="1"/>
    <col min="15" max="18" width="33.421875" style="2" customWidth="1"/>
    <col min="19" max="40" width="9.140625" style="2" customWidth="1"/>
    <col min="41" max="16384" width="9.140625" style="3" customWidth="1"/>
  </cols>
  <sheetData>
    <row r="1" spans="1:12" s="20" customFormat="1" ht="24.75" customHeigh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s="20" customFormat="1" ht="19.5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4" s="20" customFormat="1" ht="20.25" customHeigh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N3" s="66" t="s">
        <v>39</v>
      </c>
    </row>
    <row r="4" spans="1:14" s="2" customFormat="1" ht="12.75" customHeigh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78"/>
      <c r="N4" s="67" t="s">
        <v>40</v>
      </c>
    </row>
    <row r="5" spans="1:14" s="2" customFormat="1" ht="16.5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78"/>
      <c r="N5" s="67" t="s">
        <v>114</v>
      </c>
    </row>
    <row r="6" spans="1:13" s="2" customFormat="1" ht="43.5" customHeight="1">
      <c r="A6" s="180" t="s">
        <v>338</v>
      </c>
      <c r="B6" s="181"/>
      <c r="C6" s="181"/>
      <c r="D6" s="181"/>
      <c r="E6" s="181"/>
      <c r="F6" s="181"/>
      <c r="G6" s="181"/>
      <c r="H6" s="181"/>
      <c r="I6" s="181"/>
      <c r="J6" s="181"/>
      <c r="K6" s="179"/>
      <c r="L6" s="179"/>
      <c r="M6" s="78"/>
    </row>
    <row r="7" spans="1:13" s="2" customFormat="1" ht="43.5" customHeight="1">
      <c r="A7" s="180" t="s">
        <v>30</v>
      </c>
      <c r="B7" s="181"/>
      <c r="C7" s="181"/>
      <c r="D7" s="181"/>
      <c r="E7" s="181"/>
      <c r="F7" s="181"/>
      <c r="G7" s="181"/>
      <c r="H7" s="181"/>
      <c r="I7" s="181"/>
      <c r="J7" s="181"/>
      <c r="K7" s="79"/>
      <c r="L7" s="79"/>
      <c r="M7" s="78"/>
    </row>
    <row r="8" spans="1:13" ht="12.75" customHeight="1">
      <c r="A8" s="213" t="s">
        <v>0</v>
      </c>
      <c r="B8" s="214" t="s">
        <v>317</v>
      </c>
      <c r="C8" s="215" t="s">
        <v>316</v>
      </c>
      <c r="D8" s="215" t="s">
        <v>318</v>
      </c>
      <c r="E8" s="215" t="s">
        <v>339</v>
      </c>
      <c r="F8" s="226" t="s">
        <v>321</v>
      </c>
      <c r="G8" s="221" t="s">
        <v>322</v>
      </c>
      <c r="H8" s="221" t="s">
        <v>320</v>
      </c>
      <c r="I8" s="224" t="s">
        <v>323</v>
      </c>
      <c r="J8" s="218" t="s">
        <v>324</v>
      </c>
      <c r="K8" s="219" t="s">
        <v>325</v>
      </c>
      <c r="L8" s="220" t="s">
        <v>326</v>
      </c>
      <c r="M8" s="196" t="s">
        <v>115</v>
      </c>
    </row>
    <row r="9" spans="1:13" ht="12.75" customHeight="1">
      <c r="A9" s="213"/>
      <c r="B9" s="214"/>
      <c r="C9" s="216"/>
      <c r="D9" s="216"/>
      <c r="E9" s="216"/>
      <c r="F9" s="226"/>
      <c r="G9" s="222"/>
      <c r="H9" s="222"/>
      <c r="I9" s="224"/>
      <c r="J9" s="218"/>
      <c r="K9" s="219"/>
      <c r="L9" s="220"/>
      <c r="M9" s="197"/>
    </row>
    <row r="10" spans="1:13" ht="15" customHeight="1">
      <c r="A10" s="213"/>
      <c r="B10" s="214"/>
      <c r="C10" s="216"/>
      <c r="D10" s="216"/>
      <c r="E10" s="216"/>
      <c r="F10" s="226" t="s">
        <v>319</v>
      </c>
      <c r="G10" s="222"/>
      <c r="H10" s="222"/>
      <c r="I10" s="224"/>
      <c r="J10" s="218"/>
      <c r="K10" s="219"/>
      <c r="L10" s="220"/>
      <c r="M10" s="197"/>
    </row>
    <row r="11" spans="1:13" ht="107.25" customHeight="1">
      <c r="A11" s="213"/>
      <c r="B11" s="214"/>
      <c r="C11" s="217"/>
      <c r="D11" s="217"/>
      <c r="E11" s="217"/>
      <c r="F11" s="226"/>
      <c r="G11" s="223"/>
      <c r="H11" s="223"/>
      <c r="I11" s="224"/>
      <c r="J11" s="218"/>
      <c r="K11" s="219"/>
      <c r="L11" s="220"/>
      <c r="M11" s="198"/>
    </row>
    <row r="12" spans="1:13" ht="40.5" customHeight="1">
      <c r="A12" s="47"/>
      <c r="B12" s="64"/>
      <c r="C12" s="64"/>
      <c r="D12" s="65"/>
      <c r="E12" s="65"/>
      <c r="F12" s="42"/>
      <c r="G12" s="42"/>
      <c r="H12" s="41"/>
      <c r="I12" s="42"/>
      <c r="J12" s="44"/>
      <c r="K12" s="45"/>
      <c r="L12" s="46"/>
      <c r="M12" s="63"/>
    </row>
    <row r="13" spans="1:40" s="4" customFormat="1" ht="38.25" customHeight="1">
      <c r="A13" s="225"/>
      <c r="B13" s="225"/>
      <c r="C13" s="25"/>
      <c r="D13" s="25"/>
      <c r="E13" s="68"/>
      <c r="F13" s="112">
        <f>F14+F19+F22+F26</f>
        <v>57089</v>
      </c>
      <c r="G13" s="112">
        <f>G14+G19+G22+G26</f>
        <v>24750</v>
      </c>
      <c r="H13" s="112">
        <f>H14+H19+H22+H26</f>
        <v>26750</v>
      </c>
      <c r="I13" s="112">
        <f>I14+I19+I22+I26</f>
        <v>108589</v>
      </c>
      <c r="J13" s="5"/>
      <c r="K13" s="6"/>
      <c r="L13" s="23"/>
      <c r="M13" s="40"/>
      <c r="N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4" customFormat="1" ht="31.5" customHeight="1">
      <c r="A14" s="77"/>
      <c r="B14" s="126" t="s">
        <v>31</v>
      </c>
      <c r="C14" s="72"/>
      <c r="D14" s="72"/>
      <c r="E14" s="73"/>
      <c r="F14" s="113">
        <f>SUM(F15:F18)</f>
        <v>0</v>
      </c>
      <c r="G14" s="113">
        <f>SUM(G15:G18)</f>
        <v>15000</v>
      </c>
      <c r="H14" s="113">
        <f>SUM(H15:H18)</f>
        <v>17000</v>
      </c>
      <c r="I14" s="113">
        <f>SUM(I15:I18)</f>
        <v>32000</v>
      </c>
      <c r="J14" s="74"/>
      <c r="K14" s="75"/>
      <c r="L14" s="76"/>
      <c r="M14" s="76"/>
      <c r="N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81" ht="50.25" customHeight="1">
      <c r="A15" s="36" t="s">
        <v>97</v>
      </c>
      <c r="B15" s="127" t="s">
        <v>468</v>
      </c>
      <c r="C15" s="31" t="s">
        <v>291</v>
      </c>
      <c r="D15" s="31" t="s">
        <v>40</v>
      </c>
      <c r="E15" s="27" t="s">
        <v>468</v>
      </c>
      <c r="F15" s="114"/>
      <c r="G15" s="114">
        <v>10000</v>
      </c>
      <c r="H15" s="115">
        <v>12000</v>
      </c>
      <c r="I15" s="115">
        <f>H15+G15+F15</f>
        <v>22000</v>
      </c>
      <c r="J15" s="37" t="s">
        <v>1220</v>
      </c>
      <c r="K15" s="38">
        <v>2020</v>
      </c>
      <c r="L15" s="35" t="s">
        <v>350</v>
      </c>
      <c r="M15" s="48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40" s="8" customFormat="1" ht="69.75" customHeight="1">
      <c r="A16" s="36" t="s">
        <v>98</v>
      </c>
      <c r="B16" s="127" t="s">
        <v>545</v>
      </c>
      <c r="C16" s="35" t="s">
        <v>291</v>
      </c>
      <c r="D16" s="35" t="s">
        <v>40</v>
      </c>
      <c r="E16" s="27" t="s">
        <v>546</v>
      </c>
      <c r="F16" s="116"/>
      <c r="G16" s="116">
        <v>5000</v>
      </c>
      <c r="H16" s="117">
        <v>5000</v>
      </c>
      <c r="I16" s="115">
        <f>H16+G16+F16</f>
        <v>10000</v>
      </c>
      <c r="J16" s="39" t="s">
        <v>547</v>
      </c>
      <c r="K16" s="38">
        <v>2020</v>
      </c>
      <c r="L16" s="35" t="s">
        <v>540</v>
      </c>
      <c r="M16" s="48"/>
      <c r="N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8" customFormat="1" ht="109.5" customHeight="1">
      <c r="A17" s="36" t="s">
        <v>99</v>
      </c>
      <c r="B17" s="127" t="s">
        <v>550</v>
      </c>
      <c r="C17" s="35" t="s">
        <v>291</v>
      </c>
      <c r="D17" s="35" t="s">
        <v>39</v>
      </c>
      <c r="E17" s="37" t="s">
        <v>551</v>
      </c>
      <c r="F17" s="116">
        <v>0</v>
      </c>
      <c r="G17" s="116">
        <v>0</v>
      </c>
      <c r="H17" s="117">
        <v>0</v>
      </c>
      <c r="I17" s="115">
        <f>H17+G17+F17</f>
        <v>0</v>
      </c>
      <c r="J17" s="37" t="s">
        <v>1220</v>
      </c>
      <c r="K17" s="49" t="s">
        <v>352</v>
      </c>
      <c r="L17" s="48" t="s">
        <v>552</v>
      </c>
      <c r="M17" s="48"/>
      <c r="N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13" s="9" customFormat="1" ht="51" customHeight="1">
      <c r="A18" s="30"/>
      <c r="B18" s="99"/>
      <c r="C18" s="31"/>
      <c r="D18" s="31"/>
      <c r="E18" s="26"/>
      <c r="F18" s="115"/>
      <c r="G18" s="115"/>
      <c r="H18" s="115"/>
      <c r="I18" s="115"/>
      <c r="J18" s="32"/>
      <c r="K18" s="32"/>
      <c r="L18" s="33"/>
      <c r="M18" s="34"/>
    </row>
    <row r="19" spans="1:40" s="4" customFormat="1" ht="31.5" customHeight="1">
      <c r="A19" s="70"/>
      <c r="B19" s="126" t="s">
        <v>32</v>
      </c>
      <c r="C19" s="72"/>
      <c r="D19" s="72"/>
      <c r="E19" s="73"/>
      <c r="F19" s="113">
        <f>SUM(F20:F21)</f>
        <v>850</v>
      </c>
      <c r="G19" s="113">
        <f>SUM(G20:G21)</f>
        <v>850</v>
      </c>
      <c r="H19" s="113">
        <f>SUM(H20:H21)</f>
        <v>850</v>
      </c>
      <c r="I19" s="113">
        <f>SUM(I20:I21)</f>
        <v>2550</v>
      </c>
      <c r="J19" s="74"/>
      <c r="K19" s="75"/>
      <c r="L19" s="76"/>
      <c r="M19" s="7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s="8" customFormat="1" ht="69.75" customHeight="1">
      <c r="A20" s="36" t="s">
        <v>990</v>
      </c>
      <c r="B20" s="125" t="s">
        <v>777</v>
      </c>
      <c r="C20" s="35" t="s">
        <v>293</v>
      </c>
      <c r="D20" s="35" t="s">
        <v>40</v>
      </c>
      <c r="E20" s="27" t="s">
        <v>778</v>
      </c>
      <c r="F20" s="116">
        <v>850</v>
      </c>
      <c r="G20" s="116">
        <v>850</v>
      </c>
      <c r="H20" s="116">
        <v>850</v>
      </c>
      <c r="I20" s="115">
        <f>H20+G20+F20</f>
        <v>2550</v>
      </c>
      <c r="J20" s="157" t="s">
        <v>1232</v>
      </c>
      <c r="K20" s="38" t="s">
        <v>352</v>
      </c>
      <c r="L20" s="35" t="s">
        <v>554</v>
      </c>
      <c r="M20" s="4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13" s="9" customFormat="1" ht="51" customHeight="1">
      <c r="A21" s="30"/>
      <c r="B21" s="99"/>
      <c r="C21" s="31"/>
      <c r="D21" s="31"/>
      <c r="E21" s="26"/>
      <c r="F21" s="115"/>
      <c r="G21" s="115"/>
      <c r="H21" s="115"/>
      <c r="I21" s="115"/>
      <c r="J21" s="32"/>
      <c r="K21" s="32"/>
      <c r="L21" s="33"/>
      <c r="M21" s="34"/>
    </row>
    <row r="22" spans="1:40" s="4" customFormat="1" ht="31.5" customHeight="1">
      <c r="A22" s="70"/>
      <c r="B22" s="126" t="s">
        <v>33</v>
      </c>
      <c r="C22" s="72"/>
      <c r="D22" s="72"/>
      <c r="E22" s="73"/>
      <c r="F22" s="113">
        <f>SUM(F23:F25)</f>
        <v>47339</v>
      </c>
      <c r="G22" s="113">
        <f>SUM(G23:G25)</f>
        <v>0</v>
      </c>
      <c r="H22" s="113">
        <f>SUM(H23:H25)</f>
        <v>0</v>
      </c>
      <c r="I22" s="113">
        <f>SUM(I23:I25)</f>
        <v>47339</v>
      </c>
      <c r="J22" s="74"/>
      <c r="K22" s="75"/>
      <c r="L22" s="76"/>
      <c r="M22" s="7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81" ht="69.75" customHeight="1">
      <c r="A23" s="36" t="s">
        <v>100</v>
      </c>
      <c r="B23" s="99" t="s">
        <v>641</v>
      </c>
      <c r="C23" s="35" t="s">
        <v>296</v>
      </c>
      <c r="D23" s="35" t="s">
        <v>39</v>
      </c>
      <c r="E23" s="26" t="s">
        <v>642</v>
      </c>
      <c r="F23" s="114">
        <v>47339</v>
      </c>
      <c r="G23" s="114"/>
      <c r="H23" s="115"/>
      <c r="I23" s="115">
        <f>H23+G23+F23</f>
        <v>47339</v>
      </c>
      <c r="J23" s="37" t="s">
        <v>1220</v>
      </c>
      <c r="K23" s="38">
        <v>2018</v>
      </c>
      <c r="L23" s="82" t="s">
        <v>554</v>
      </c>
      <c r="M23" s="48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69.75" customHeight="1">
      <c r="A24" s="36" t="s">
        <v>1035</v>
      </c>
      <c r="B24" s="99" t="s">
        <v>1033</v>
      </c>
      <c r="C24" s="35" t="s">
        <v>294</v>
      </c>
      <c r="D24" s="35" t="s">
        <v>40</v>
      </c>
      <c r="E24" s="26" t="s">
        <v>1253</v>
      </c>
      <c r="F24" s="114">
        <v>0</v>
      </c>
      <c r="G24" s="114">
        <v>0</v>
      </c>
      <c r="H24" s="115">
        <v>0</v>
      </c>
      <c r="I24" s="115">
        <f>H24+G24+F24</f>
        <v>0</v>
      </c>
      <c r="J24" s="37" t="s">
        <v>1220</v>
      </c>
      <c r="K24" s="49" t="s">
        <v>352</v>
      </c>
      <c r="L24" s="82" t="s">
        <v>554</v>
      </c>
      <c r="M24" s="48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69.75" customHeight="1">
      <c r="A25" s="36" t="s">
        <v>1036</v>
      </c>
      <c r="B25" s="99" t="s">
        <v>1034</v>
      </c>
      <c r="C25" s="35" t="s">
        <v>295</v>
      </c>
      <c r="D25" s="35" t="s">
        <v>40</v>
      </c>
      <c r="E25" s="26" t="s">
        <v>1037</v>
      </c>
      <c r="F25" s="114">
        <v>0</v>
      </c>
      <c r="G25" s="114">
        <v>0</v>
      </c>
      <c r="H25" s="115">
        <v>0</v>
      </c>
      <c r="I25" s="115">
        <f>H25+G25+F25</f>
        <v>0</v>
      </c>
      <c r="J25" s="37" t="s">
        <v>1220</v>
      </c>
      <c r="K25" s="49" t="s">
        <v>352</v>
      </c>
      <c r="L25" s="82" t="s">
        <v>554</v>
      </c>
      <c r="M25" s="48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40" s="4" customFormat="1" ht="31.5" customHeight="1">
      <c r="A26" s="70"/>
      <c r="B26" s="126" t="s">
        <v>34</v>
      </c>
      <c r="C26" s="72"/>
      <c r="D26" s="73"/>
      <c r="E26" s="73"/>
      <c r="F26" s="113">
        <f>SUM(F27:F30)</f>
        <v>8900</v>
      </c>
      <c r="G26" s="113">
        <f>SUM(G27:G30)</f>
        <v>8900</v>
      </c>
      <c r="H26" s="113">
        <f>SUM(H27:H30)</f>
        <v>8900</v>
      </c>
      <c r="I26" s="113">
        <f>SUM(I27:I30)</f>
        <v>26700</v>
      </c>
      <c r="J26" s="74"/>
      <c r="K26" s="75"/>
      <c r="L26" s="76"/>
      <c r="M26" s="7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81" ht="50.25" customHeight="1">
      <c r="A27" s="36" t="s">
        <v>101</v>
      </c>
      <c r="B27" s="99" t="s">
        <v>483</v>
      </c>
      <c r="C27" s="31" t="s">
        <v>298</v>
      </c>
      <c r="D27" s="31" t="s">
        <v>39</v>
      </c>
      <c r="E27" s="26" t="s">
        <v>1254</v>
      </c>
      <c r="F27" s="114">
        <v>0</v>
      </c>
      <c r="G27" s="114">
        <v>0</v>
      </c>
      <c r="H27" s="115">
        <v>0</v>
      </c>
      <c r="I27" s="115">
        <f>H27+G27+F27</f>
        <v>0</v>
      </c>
      <c r="J27" s="157" t="s">
        <v>1232</v>
      </c>
      <c r="K27" s="38" t="s">
        <v>352</v>
      </c>
      <c r="L27" s="35" t="s">
        <v>489</v>
      </c>
      <c r="M27" s="48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40" s="8" customFormat="1" ht="69.75" customHeight="1">
      <c r="A28" s="36" t="s">
        <v>102</v>
      </c>
      <c r="B28" s="125" t="s">
        <v>484</v>
      </c>
      <c r="C28" s="31" t="s">
        <v>298</v>
      </c>
      <c r="D28" s="31" t="s">
        <v>39</v>
      </c>
      <c r="E28" s="35" t="s">
        <v>486</v>
      </c>
      <c r="F28" s="116">
        <v>8000</v>
      </c>
      <c r="G28" s="116">
        <v>8000</v>
      </c>
      <c r="H28" s="116">
        <v>8000</v>
      </c>
      <c r="I28" s="115">
        <f>H28+G28+F28</f>
        <v>24000</v>
      </c>
      <c r="J28" s="89" t="s">
        <v>488</v>
      </c>
      <c r="K28" s="38" t="s">
        <v>352</v>
      </c>
      <c r="L28" s="35" t="s">
        <v>473</v>
      </c>
      <c r="M28" s="3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13" s="9" customFormat="1" ht="72.75" customHeight="1">
      <c r="A29" s="54" t="s">
        <v>103</v>
      </c>
      <c r="B29" s="99" t="s">
        <v>485</v>
      </c>
      <c r="C29" s="31" t="s">
        <v>298</v>
      </c>
      <c r="D29" s="31" t="s">
        <v>39</v>
      </c>
      <c r="E29" s="31" t="s">
        <v>487</v>
      </c>
      <c r="F29" s="115">
        <v>900</v>
      </c>
      <c r="G29" s="115">
        <v>900</v>
      </c>
      <c r="H29" s="115">
        <v>900</v>
      </c>
      <c r="I29" s="115">
        <f>H29+G29+F29</f>
        <v>2700</v>
      </c>
      <c r="J29" s="90" t="s">
        <v>488</v>
      </c>
      <c r="K29" s="37" t="s">
        <v>352</v>
      </c>
      <c r="L29" s="52" t="s">
        <v>490</v>
      </c>
      <c r="M29" s="53"/>
    </row>
    <row r="30" spans="1:13" s="9" customFormat="1" ht="72.75" customHeight="1">
      <c r="A30" s="54"/>
      <c r="B30" s="99"/>
      <c r="C30" s="31"/>
      <c r="D30" s="31"/>
      <c r="E30" s="31"/>
      <c r="F30" s="115"/>
      <c r="G30" s="115"/>
      <c r="H30" s="115"/>
      <c r="I30" s="115"/>
      <c r="J30" s="90"/>
      <c r="K30" s="37"/>
      <c r="L30" s="52"/>
      <c r="M30" s="53"/>
    </row>
    <row r="33" ht="12.75" hidden="1">
      <c r="B33" s="19">
        <f>COUNTA(B27:B30,B23:B25,B20:B21,B15:B18)</f>
        <v>10</v>
      </c>
    </row>
    <row r="36" ht="12.75" hidden="1"/>
    <row r="37" spans="15:18" ht="12.75" hidden="1">
      <c r="O37" s="56" t="s">
        <v>116</v>
      </c>
      <c r="P37" s="56" t="s">
        <v>117</v>
      </c>
      <c r="Q37" s="56" t="s">
        <v>118</v>
      </c>
      <c r="R37" s="56" t="s">
        <v>119</v>
      </c>
    </row>
    <row r="38" spans="15:18" ht="60" hidden="1">
      <c r="O38" s="61" t="s">
        <v>291</v>
      </c>
      <c r="P38" s="59" t="s">
        <v>292</v>
      </c>
      <c r="Q38" s="59" t="s">
        <v>294</v>
      </c>
      <c r="R38" s="61" t="s">
        <v>298</v>
      </c>
    </row>
    <row r="39" spans="15:18" ht="75" hidden="1">
      <c r="O39" s="56"/>
      <c r="P39" s="59" t="s">
        <v>293</v>
      </c>
      <c r="Q39" s="59" t="s">
        <v>295</v>
      </c>
      <c r="R39" s="56"/>
    </row>
    <row r="40" spans="15:18" ht="30" hidden="1">
      <c r="O40" s="57"/>
      <c r="P40" s="57"/>
      <c r="Q40" s="59" t="s">
        <v>296</v>
      </c>
      <c r="R40" s="57"/>
    </row>
    <row r="41" spans="15:18" ht="45" hidden="1">
      <c r="O41" s="58"/>
      <c r="P41" s="58"/>
      <c r="Q41" s="59" t="s">
        <v>297</v>
      </c>
      <c r="R41" s="58"/>
    </row>
  </sheetData>
  <sheetProtection/>
  <mergeCells count="22">
    <mergeCell ref="A13:B13"/>
    <mergeCell ref="D8:D11"/>
    <mergeCell ref="E8:E11"/>
    <mergeCell ref="F8:F11"/>
    <mergeCell ref="G8:G11"/>
    <mergeCell ref="C8:C11"/>
    <mergeCell ref="H8:H11"/>
    <mergeCell ref="I8:I11"/>
    <mergeCell ref="M8:M11"/>
    <mergeCell ref="A1:L1"/>
    <mergeCell ref="A2:L2"/>
    <mergeCell ref="A3:L3"/>
    <mergeCell ref="A4:L4"/>
    <mergeCell ref="A5:L5"/>
    <mergeCell ref="A6:J6"/>
    <mergeCell ref="K6:L6"/>
    <mergeCell ref="J8:J11"/>
    <mergeCell ref="K8:K11"/>
    <mergeCell ref="L8:L11"/>
    <mergeCell ref="A7:J7"/>
    <mergeCell ref="A8:A11"/>
    <mergeCell ref="B8:B11"/>
  </mergeCells>
  <dataValidations count="5">
    <dataValidation type="list" allowBlank="1" showInputMessage="1" showErrorMessage="1" sqref="D27:D30 D15:D18 D20:D21 D23:D25">
      <formula1>$N$3:$N$5</formula1>
    </dataValidation>
    <dataValidation type="list" allowBlank="1" showInputMessage="1" showErrorMessage="1" sqref="C15:C18">
      <formula1>$O$38</formula1>
    </dataValidation>
    <dataValidation type="list" allowBlank="1" showInputMessage="1" showErrorMessage="1" sqref="C27:C30">
      <formula1>$R$38</formula1>
    </dataValidation>
    <dataValidation type="list" allowBlank="1" showInputMessage="1" showErrorMessage="1" sqref="C20:C21">
      <formula1>$P$38:$P$39</formula1>
    </dataValidation>
    <dataValidation type="list" allowBlank="1" showInputMessage="1" showErrorMessage="1" sqref="C23:C25">
      <formula1>$Q$38:$Q$41</formula1>
    </dataValidation>
  </dataValidations>
  <printOptions/>
  <pageMargins left="0.25" right="0.25" top="0.75" bottom="0.75" header="0.3" footer="0.3"/>
  <pageSetup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6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6.140625" style="18" customWidth="1"/>
    <col min="2" max="2" width="42.421875" style="19" customWidth="1"/>
    <col min="3" max="3" width="46.00390625" style="3" customWidth="1"/>
    <col min="4" max="4" width="14.28125" style="3" customWidth="1"/>
    <col min="5" max="5" width="37.140625" style="3" customWidth="1"/>
    <col min="6" max="6" width="17.7109375" style="15" customWidth="1"/>
    <col min="7" max="7" width="14.421875" style="15" customWidth="1"/>
    <col min="8" max="8" width="12.7109375" style="14" customWidth="1"/>
    <col min="9" max="9" width="15.421875" style="15" customWidth="1"/>
    <col min="10" max="10" width="31.140625" style="16" customWidth="1"/>
    <col min="11" max="11" width="12.28125" style="17" customWidth="1"/>
    <col min="12" max="12" width="23.421875" style="1" customWidth="1"/>
    <col min="13" max="13" width="47.421875" style="1" customWidth="1"/>
    <col min="14" max="14" width="9.140625" style="2" customWidth="1"/>
    <col min="15" max="18" width="35.8515625" style="2" customWidth="1"/>
    <col min="19" max="40" width="9.140625" style="2" customWidth="1"/>
    <col min="41" max="16384" width="9.140625" style="3" customWidth="1"/>
  </cols>
  <sheetData>
    <row r="1" spans="1:12" s="20" customFormat="1" ht="24.75" customHeigh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s="20" customFormat="1" ht="19.5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4" s="20" customFormat="1" ht="20.25" customHeigh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N3" s="66" t="s">
        <v>39</v>
      </c>
    </row>
    <row r="4" spans="1:14" s="2" customFormat="1" ht="12.75" customHeigh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78"/>
      <c r="N4" s="67" t="s">
        <v>40</v>
      </c>
    </row>
    <row r="5" spans="1:14" s="2" customFormat="1" ht="16.5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78"/>
      <c r="N5" s="67" t="s">
        <v>114</v>
      </c>
    </row>
    <row r="6" spans="1:13" s="2" customFormat="1" ht="43.5" customHeight="1">
      <c r="A6" s="180" t="s">
        <v>338</v>
      </c>
      <c r="B6" s="181"/>
      <c r="C6" s="181"/>
      <c r="D6" s="181"/>
      <c r="E6" s="181"/>
      <c r="F6" s="181"/>
      <c r="G6" s="181"/>
      <c r="H6" s="181"/>
      <c r="I6" s="181"/>
      <c r="J6" s="181"/>
      <c r="K6" s="179"/>
      <c r="L6" s="179"/>
      <c r="M6" s="78"/>
    </row>
    <row r="7" spans="1:13" s="2" customFormat="1" ht="43.5" customHeight="1">
      <c r="A7" s="180" t="s">
        <v>42</v>
      </c>
      <c r="B7" s="181"/>
      <c r="C7" s="181"/>
      <c r="D7" s="181"/>
      <c r="E7" s="181"/>
      <c r="F7" s="181"/>
      <c r="G7" s="181"/>
      <c r="H7" s="181"/>
      <c r="I7" s="181"/>
      <c r="J7" s="181"/>
      <c r="K7" s="79"/>
      <c r="L7" s="79"/>
      <c r="M7" s="78"/>
    </row>
    <row r="8" spans="1:13" ht="12.75" customHeight="1">
      <c r="A8" s="213" t="s">
        <v>0</v>
      </c>
      <c r="B8" s="214" t="s">
        <v>317</v>
      </c>
      <c r="C8" s="215" t="s">
        <v>316</v>
      </c>
      <c r="D8" s="215" t="s">
        <v>318</v>
      </c>
      <c r="E8" s="215" t="s">
        <v>339</v>
      </c>
      <c r="F8" s="226" t="s">
        <v>321</v>
      </c>
      <c r="G8" s="221" t="s">
        <v>322</v>
      </c>
      <c r="H8" s="221" t="s">
        <v>320</v>
      </c>
      <c r="I8" s="224" t="s">
        <v>323</v>
      </c>
      <c r="J8" s="218" t="s">
        <v>324</v>
      </c>
      <c r="K8" s="219" t="s">
        <v>325</v>
      </c>
      <c r="L8" s="220" t="s">
        <v>326</v>
      </c>
      <c r="M8" s="196" t="s">
        <v>115</v>
      </c>
    </row>
    <row r="9" spans="1:13" ht="12.75" customHeight="1">
      <c r="A9" s="213"/>
      <c r="B9" s="214"/>
      <c r="C9" s="216"/>
      <c r="D9" s="216"/>
      <c r="E9" s="216"/>
      <c r="F9" s="226"/>
      <c r="G9" s="222"/>
      <c r="H9" s="222"/>
      <c r="I9" s="224"/>
      <c r="J9" s="218"/>
      <c r="K9" s="219"/>
      <c r="L9" s="220"/>
      <c r="M9" s="197"/>
    </row>
    <row r="10" spans="1:13" ht="15" customHeight="1">
      <c r="A10" s="213"/>
      <c r="B10" s="214"/>
      <c r="C10" s="216"/>
      <c r="D10" s="216"/>
      <c r="E10" s="216"/>
      <c r="F10" s="226" t="s">
        <v>319</v>
      </c>
      <c r="G10" s="222"/>
      <c r="H10" s="222"/>
      <c r="I10" s="224"/>
      <c r="J10" s="218"/>
      <c r="K10" s="219"/>
      <c r="L10" s="220"/>
      <c r="M10" s="197"/>
    </row>
    <row r="11" spans="1:13" ht="107.25" customHeight="1">
      <c r="A11" s="213"/>
      <c r="B11" s="214"/>
      <c r="C11" s="217"/>
      <c r="D11" s="217"/>
      <c r="E11" s="217"/>
      <c r="F11" s="226"/>
      <c r="G11" s="223"/>
      <c r="H11" s="223"/>
      <c r="I11" s="224"/>
      <c r="J11" s="218"/>
      <c r="K11" s="219"/>
      <c r="L11" s="220"/>
      <c r="M11" s="198"/>
    </row>
    <row r="12" spans="1:13" ht="36" customHeight="1">
      <c r="A12" s="47"/>
      <c r="B12" s="64"/>
      <c r="C12" s="64"/>
      <c r="D12" s="65"/>
      <c r="E12" s="65"/>
      <c r="F12" s="42"/>
      <c r="G12" s="42"/>
      <c r="H12" s="41"/>
      <c r="I12" s="43"/>
      <c r="J12" s="44"/>
      <c r="K12" s="45"/>
      <c r="L12" s="46"/>
      <c r="M12" s="63"/>
    </row>
    <row r="13" spans="1:40" s="4" customFormat="1" ht="38.25" customHeight="1">
      <c r="A13" s="225" t="s">
        <v>41</v>
      </c>
      <c r="B13" s="225"/>
      <c r="C13" s="25"/>
      <c r="D13" s="25"/>
      <c r="E13" s="68"/>
      <c r="F13" s="112">
        <f>F14+F27+F36+F43</f>
        <v>258200</v>
      </c>
      <c r="G13" s="112">
        <f>G14+G27+G36+G43</f>
        <v>327100</v>
      </c>
      <c r="H13" s="112">
        <f>H14+H27+H36+H43</f>
        <v>397100</v>
      </c>
      <c r="I13" s="112">
        <f>I14+I27+I36+I43</f>
        <v>982400</v>
      </c>
      <c r="J13" s="5"/>
      <c r="K13" s="6"/>
      <c r="L13" s="23"/>
      <c r="M13" s="40"/>
      <c r="N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4" customFormat="1" ht="31.5" customHeight="1">
      <c r="A14" s="77"/>
      <c r="B14" s="71" t="s">
        <v>35</v>
      </c>
      <c r="C14" s="72"/>
      <c r="D14" s="72"/>
      <c r="E14" s="73"/>
      <c r="F14" s="113">
        <f>SUM(F15:F26)</f>
        <v>64500</v>
      </c>
      <c r="G14" s="113">
        <f>SUM(G15:G26)</f>
        <v>55400</v>
      </c>
      <c r="H14" s="113">
        <f>SUM(H15:H26)</f>
        <v>55400</v>
      </c>
      <c r="I14" s="113">
        <f>SUM(I15:I26)</f>
        <v>175300</v>
      </c>
      <c r="J14" s="74"/>
      <c r="K14" s="75"/>
      <c r="L14" s="76"/>
      <c r="M14" s="76"/>
      <c r="N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81" ht="50.25" customHeight="1">
      <c r="A15" s="36" t="s">
        <v>104</v>
      </c>
      <c r="B15" s="99" t="s">
        <v>340</v>
      </c>
      <c r="C15" s="31" t="s">
        <v>305</v>
      </c>
      <c r="D15" s="31" t="s">
        <v>40</v>
      </c>
      <c r="E15" s="26" t="s">
        <v>931</v>
      </c>
      <c r="F15" s="114">
        <v>0</v>
      </c>
      <c r="G15" s="114">
        <v>0</v>
      </c>
      <c r="H15" s="114">
        <v>0</v>
      </c>
      <c r="I15" s="115">
        <f>H15+G15+F15</f>
        <v>0</v>
      </c>
      <c r="J15" s="37" t="s">
        <v>1221</v>
      </c>
      <c r="K15" s="38" t="s">
        <v>352</v>
      </c>
      <c r="L15" s="11" t="s">
        <v>345</v>
      </c>
      <c r="M15" s="48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40" s="8" customFormat="1" ht="69.75" customHeight="1">
      <c r="A16" s="36" t="s">
        <v>105</v>
      </c>
      <c r="B16" s="99" t="s">
        <v>341</v>
      </c>
      <c r="C16" s="31" t="s">
        <v>305</v>
      </c>
      <c r="D16" s="35" t="s">
        <v>39</v>
      </c>
      <c r="E16" s="26" t="s">
        <v>930</v>
      </c>
      <c r="F16" s="116">
        <v>0</v>
      </c>
      <c r="G16" s="116">
        <v>0</v>
      </c>
      <c r="H16" s="116">
        <v>0</v>
      </c>
      <c r="I16" s="115">
        <f aca="true" t="shared" si="0" ref="I16:I25">H16+G16+F16</f>
        <v>0</v>
      </c>
      <c r="J16" s="37" t="s">
        <v>1221</v>
      </c>
      <c r="K16" s="38" t="s">
        <v>352</v>
      </c>
      <c r="L16" s="11" t="s">
        <v>345</v>
      </c>
      <c r="M16" s="48"/>
      <c r="N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13" s="9" customFormat="1" ht="51" customHeight="1">
      <c r="A17" s="36" t="s">
        <v>106</v>
      </c>
      <c r="B17" s="99" t="s">
        <v>342</v>
      </c>
      <c r="C17" s="31" t="s">
        <v>305</v>
      </c>
      <c r="D17" s="31" t="s">
        <v>39</v>
      </c>
      <c r="E17" s="26" t="s">
        <v>581</v>
      </c>
      <c r="F17" s="114">
        <v>0</v>
      </c>
      <c r="G17" s="114">
        <v>0</v>
      </c>
      <c r="H17" s="114">
        <v>0</v>
      </c>
      <c r="I17" s="115">
        <f t="shared" si="0"/>
        <v>0</v>
      </c>
      <c r="J17" s="37" t="s">
        <v>1221</v>
      </c>
      <c r="K17" s="38" t="s">
        <v>352</v>
      </c>
      <c r="L17" s="11" t="s">
        <v>345</v>
      </c>
      <c r="M17" s="34"/>
    </row>
    <row r="18" spans="1:13" s="9" customFormat="1" ht="81" customHeight="1">
      <c r="A18" s="36" t="s">
        <v>940</v>
      </c>
      <c r="B18" s="99" t="s">
        <v>343</v>
      </c>
      <c r="C18" s="31" t="s">
        <v>306</v>
      </c>
      <c r="D18" s="31" t="s">
        <v>39</v>
      </c>
      <c r="E18" s="26" t="s">
        <v>582</v>
      </c>
      <c r="F18" s="114">
        <v>30000</v>
      </c>
      <c r="G18" s="114">
        <v>30000</v>
      </c>
      <c r="H18" s="114">
        <v>30000</v>
      </c>
      <c r="I18" s="115">
        <f t="shared" si="0"/>
        <v>90000</v>
      </c>
      <c r="J18" s="37" t="s">
        <v>1221</v>
      </c>
      <c r="K18" s="38" t="s">
        <v>352</v>
      </c>
      <c r="L18" s="11" t="s">
        <v>345</v>
      </c>
      <c r="M18" s="34"/>
    </row>
    <row r="19" spans="1:13" s="9" customFormat="1" ht="51" customHeight="1">
      <c r="A19" s="36" t="s">
        <v>941</v>
      </c>
      <c r="B19" s="99" t="s">
        <v>344</v>
      </c>
      <c r="C19" s="31" t="s">
        <v>306</v>
      </c>
      <c r="D19" s="31" t="s">
        <v>39</v>
      </c>
      <c r="E19" s="26" t="s">
        <v>583</v>
      </c>
      <c r="F19" s="114">
        <v>1400</v>
      </c>
      <c r="G19" s="114">
        <v>1400</v>
      </c>
      <c r="H19" s="114">
        <v>1400</v>
      </c>
      <c r="I19" s="115">
        <f t="shared" si="0"/>
        <v>4200</v>
      </c>
      <c r="J19" s="37" t="s">
        <v>1221</v>
      </c>
      <c r="K19" s="38" t="s">
        <v>352</v>
      </c>
      <c r="L19" s="11" t="s">
        <v>345</v>
      </c>
      <c r="M19" s="34"/>
    </row>
    <row r="20" spans="1:13" s="9" customFormat="1" ht="72.75" customHeight="1">
      <c r="A20" s="36" t="s">
        <v>942</v>
      </c>
      <c r="B20" s="99" t="s">
        <v>491</v>
      </c>
      <c r="C20" s="31" t="s">
        <v>304</v>
      </c>
      <c r="D20" s="31" t="s">
        <v>39</v>
      </c>
      <c r="E20" s="26" t="s">
        <v>493</v>
      </c>
      <c r="F20" s="114">
        <v>20000</v>
      </c>
      <c r="G20" s="114">
        <v>20000</v>
      </c>
      <c r="H20" s="115">
        <v>20000</v>
      </c>
      <c r="I20" s="115">
        <f t="shared" si="0"/>
        <v>60000</v>
      </c>
      <c r="J20" s="37" t="s">
        <v>1184</v>
      </c>
      <c r="K20" s="38" t="s">
        <v>352</v>
      </c>
      <c r="L20" s="35" t="s">
        <v>473</v>
      </c>
      <c r="M20" s="34"/>
    </row>
    <row r="21" spans="1:13" s="9" customFormat="1" ht="51" customHeight="1">
      <c r="A21" s="36" t="s">
        <v>943</v>
      </c>
      <c r="B21" s="99" t="s">
        <v>492</v>
      </c>
      <c r="C21" s="31" t="s">
        <v>304</v>
      </c>
      <c r="D21" s="31" t="s">
        <v>39</v>
      </c>
      <c r="E21" s="27" t="s">
        <v>932</v>
      </c>
      <c r="F21" s="116">
        <v>3000</v>
      </c>
      <c r="G21" s="116">
        <v>3000</v>
      </c>
      <c r="H21" s="117">
        <v>3000</v>
      </c>
      <c r="I21" s="115">
        <f t="shared" si="0"/>
        <v>9000</v>
      </c>
      <c r="J21" s="37" t="s">
        <v>1184</v>
      </c>
      <c r="K21" s="38" t="s">
        <v>352</v>
      </c>
      <c r="L21" s="35" t="s">
        <v>494</v>
      </c>
      <c r="M21" s="34"/>
    </row>
    <row r="22" spans="1:13" s="9" customFormat="1" ht="51" customHeight="1">
      <c r="A22" s="36" t="s">
        <v>944</v>
      </c>
      <c r="B22" s="99" t="s">
        <v>565</v>
      </c>
      <c r="C22" s="31" t="s">
        <v>302</v>
      </c>
      <c r="D22" s="31" t="s">
        <v>40</v>
      </c>
      <c r="E22" s="27" t="s">
        <v>1258</v>
      </c>
      <c r="F22" s="116">
        <v>0</v>
      </c>
      <c r="G22" s="116">
        <v>0</v>
      </c>
      <c r="H22" s="116">
        <v>0</v>
      </c>
      <c r="I22" s="114">
        <f t="shared" si="0"/>
        <v>0</v>
      </c>
      <c r="J22" s="37" t="s">
        <v>1184</v>
      </c>
      <c r="K22" s="49" t="s">
        <v>352</v>
      </c>
      <c r="L22" s="48" t="s">
        <v>566</v>
      </c>
      <c r="M22" s="34"/>
    </row>
    <row r="23" spans="1:13" s="9" customFormat="1" ht="51" customHeight="1">
      <c r="A23" s="36" t="s">
        <v>945</v>
      </c>
      <c r="B23" s="99" t="s">
        <v>779</v>
      </c>
      <c r="C23" s="31" t="s">
        <v>300</v>
      </c>
      <c r="D23" s="31" t="s">
        <v>40</v>
      </c>
      <c r="E23" s="27" t="s">
        <v>780</v>
      </c>
      <c r="F23" s="116">
        <v>1000</v>
      </c>
      <c r="G23" s="116">
        <v>1000</v>
      </c>
      <c r="H23" s="116">
        <v>1000</v>
      </c>
      <c r="I23" s="114">
        <f t="shared" si="0"/>
        <v>3000</v>
      </c>
      <c r="J23" s="37" t="s">
        <v>1184</v>
      </c>
      <c r="K23" s="49" t="s">
        <v>352</v>
      </c>
      <c r="L23" s="48" t="s">
        <v>781</v>
      </c>
      <c r="M23" s="48"/>
    </row>
    <row r="24" spans="1:13" s="9" customFormat="1" ht="51" customHeight="1">
      <c r="A24" s="36" t="s">
        <v>946</v>
      </c>
      <c r="B24" s="99" t="s">
        <v>782</v>
      </c>
      <c r="C24" s="31" t="s">
        <v>303</v>
      </c>
      <c r="D24" s="31" t="s">
        <v>40</v>
      </c>
      <c r="E24" s="26" t="s">
        <v>783</v>
      </c>
      <c r="F24" s="114">
        <v>9100</v>
      </c>
      <c r="G24" s="114">
        <v>0</v>
      </c>
      <c r="H24" s="114">
        <v>0</v>
      </c>
      <c r="I24" s="114">
        <f t="shared" si="0"/>
        <v>9100</v>
      </c>
      <c r="J24" s="37" t="s">
        <v>1184</v>
      </c>
      <c r="K24" s="49" t="s">
        <v>352</v>
      </c>
      <c r="L24" s="48" t="s">
        <v>781</v>
      </c>
      <c r="M24" s="48"/>
    </row>
    <row r="25" spans="1:13" s="9" customFormat="1" ht="51" customHeight="1">
      <c r="A25" s="36" t="s">
        <v>1039</v>
      </c>
      <c r="B25" s="127" t="s">
        <v>1038</v>
      </c>
      <c r="C25" s="31" t="s">
        <v>299</v>
      </c>
      <c r="D25" s="31" t="s">
        <v>40</v>
      </c>
      <c r="E25" s="26" t="s">
        <v>1040</v>
      </c>
      <c r="F25" s="114">
        <v>0</v>
      </c>
      <c r="G25" s="114">
        <v>0</v>
      </c>
      <c r="H25" s="114">
        <v>0</v>
      </c>
      <c r="I25" s="114">
        <f t="shared" si="0"/>
        <v>0</v>
      </c>
      <c r="J25" s="37" t="s">
        <v>1184</v>
      </c>
      <c r="K25" s="32" t="s">
        <v>563</v>
      </c>
      <c r="L25" s="33" t="s">
        <v>695</v>
      </c>
      <c r="M25" s="34"/>
    </row>
    <row r="26" spans="1:13" s="9" customFormat="1" ht="51" customHeight="1">
      <c r="A26" s="36" t="s">
        <v>1042</v>
      </c>
      <c r="B26" s="127" t="s">
        <v>1041</v>
      </c>
      <c r="C26" s="31" t="s">
        <v>301</v>
      </c>
      <c r="D26" s="31" t="s">
        <v>40</v>
      </c>
      <c r="E26" s="26" t="s">
        <v>1043</v>
      </c>
      <c r="F26" s="114">
        <v>0</v>
      </c>
      <c r="G26" s="114">
        <v>0</v>
      </c>
      <c r="H26" s="114">
        <v>0</v>
      </c>
      <c r="I26" s="114">
        <v>0</v>
      </c>
      <c r="J26" s="37" t="s">
        <v>1184</v>
      </c>
      <c r="K26" s="32" t="s">
        <v>564</v>
      </c>
      <c r="L26" s="33" t="s">
        <v>1044</v>
      </c>
      <c r="M26" s="34"/>
    </row>
    <row r="27" spans="1:40" s="4" customFormat="1" ht="31.5" customHeight="1">
      <c r="A27" s="70"/>
      <c r="B27" s="126" t="s">
        <v>36</v>
      </c>
      <c r="C27" s="72"/>
      <c r="D27" s="72"/>
      <c r="E27" s="73"/>
      <c r="F27" s="113">
        <f>SUM(F28:F35)</f>
        <v>28700</v>
      </c>
      <c r="G27" s="113">
        <f>SUM(G28:G35)</f>
        <v>158700</v>
      </c>
      <c r="H27" s="113">
        <f>SUM(H28:H35)</f>
        <v>228700</v>
      </c>
      <c r="I27" s="113">
        <f>SUM(I28:I35)</f>
        <v>416100</v>
      </c>
      <c r="J27" s="74"/>
      <c r="K27" s="75"/>
      <c r="L27" s="76"/>
      <c r="M27" s="76"/>
      <c r="N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81" ht="50.25" customHeight="1">
      <c r="A28" s="36" t="s">
        <v>107</v>
      </c>
      <c r="B28" s="99" t="s">
        <v>1297</v>
      </c>
      <c r="C28" s="31" t="s">
        <v>308</v>
      </c>
      <c r="D28" s="31" t="s">
        <v>40</v>
      </c>
      <c r="E28" s="26" t="s">
        <v>1298</v>
      </c>
      <c r="F28" s="119"/>
      <c r="G28" s="119">
        <v>130000</v>
      </c>
      <c r="H28" s="137">
        <v>200000</v>
      </c>
      <c r="I28" s="115">
        <f>H28+G28+F28</f>
        <v>330000</v>
      </c>
      <c r="J28" s="37" t="s">
        <v>1184</v>
      </c>
      <c r="K28" s="38" t="s">
        <v>459</v>
      </c>
      <c r="L28" s="35" t="s">
        <v>469</v>
      </c>
      <c r="M28" s="48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40" s="8" customFormat="1" ht="69.75" customHeight="1">
      <c r="A29" s="36" t="s">
        <v>108</v>
      </c>
      <c r="B29" s="125" t="s">
        <v>470</v>
      </c>
      <c r="C29" s="35" t="s">
        <v>308</v>
      </c>
      <c r="D29" s="35" t="s">
        <v>40</v>
      </c>
      <c r="E29" s="27" t="s">
        <v>933</v>
      </c>
      <c r="F29" s="121">
        <v>25800</v>
      </c>
      <c r="G29" s="121">
        <v>25800</v>
      </c>
      <c r="H29" s="121">
        <v>25800</v>
      </c>
      <c r="I29" s="115">
        <f aca="true" t="shared" si="1" ref="I29:I34">H29+G29+F29</f>
        <v>77400</v>
      </c>
      <c r="J29" s="37" t="s">
        <v>1184</v>
      </c>
      <c r="K29" s="38" t="s">
        <v>352</v>
      </c>
      <c r="L29" s="35" t="s">
        <v>469</v>
      </c>
      <c r="M29" s="48"/>
      <c r="N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s="8" customFormat="1" ht="69.75" customHeight="1">
      <c r="A30" s="36" t="s">
        <v>109</v>
      </c>
      <c r="B30" s="125" t="s">
        <v>1224</v>
      </c>
      <c r="C30" s="35" t="s">
        <v>308</v>
      </c>
      <c r="D30" s="35" t="s">
        <v>40</v>
      </c>
      <c r="E30" s="27" t="s">
        <v>933</v>
      </c>
      <c r="F30" s="121">
        <v>2100</v>
      </c>
      <c r="G30" s="121">
        <v>2100</v>
      </c>
      <c r="H30" s="122">
        <v>2100</v>
      </c>
      <c r="I30" s="115">
        <f t="shared" si="1"/>
        <v>6300</v>
      </c>
      <c r="J30" s="37" t="s">
        <v>1184</v>
      </c>
      <c r="K30" s="38" t="s">
        <v>352</v>
      </c>
      <c r="L30" s="35" t="s">
        <v>469</v>
      </c>
      <c r="M30" s="48"/>
      <c r="N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s="8" customFormat="1" ht="69.75" customHeight="1">
      <c r="A31" s="36" t="s">
        <v>1255</v>
      </c>
      <c r="B31" s="99" t="s">
        <v>495</v>
      </c>
      <c r="C31" s="35" t="s">
        <v>309</v>
      </c>
      <c r="D31" s="35" t="s">
        <v>39</v>
      </c>
      <c r="E31" s="83" t="s">
        <v>1256</v>
      </c>
      <c r="F31" s="121">
        <v>0</v>
      </c>
      <c r="G31" s="121">
        <v>0</v>
      </c>
      <c r="H31" s="122">
        <v>0</v>
      </c>
      <c r="I31" s="115">
        <f t="shared" si="1"/>
        <v>0</v>
      </c>
      <c r="J31" s="37" t="s">
        <v>1184</v>
      </c>
      <c r="K31" s="38" t="s">
        <v>352</v>
      </c>
      <c r="L31" s="35" t="s">
        <v>497</v>
      </c>
      <c r="M31" s="48"/>
      <c r="N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s="8" customFormat="1" ht="69.75" customHeight="1">
      <c r="A32" s="36" t="s">
        <v>937</v>
      </c>
      <c r="B32" s="99" t="s">
        <v>496</v>
      </c>
      <c r="C32" s="35" t="s">
        <v>310</v>
      </c>
      <c r="D32" s="35" t="s">
        <v>39</v>
      </c>
      <c r="E32" s="27" t="s">
        <v>1259</v>
      </c>
      <c r="F32" s="121">
        <v>0</v>
      </c>
      <c r="G32" s="121">
        <v>0</v>
      </c>
      <c r="H32" s="122">
        <v>0</v>
      </c>
      <c r="I32" s="115">
        <f t="shared" si="1"/>
        <v>0</v>
      </c>
      <c r="J32" s="81" t="s">
        <v>1222</v>
      </c>
      <c r="K32" s="32" t="s">
        <v>352</v>
      </c>
      <c r="L32" s="33" t="s">
        <v>473</v>
      </c>
      <c r="M32" s="48"/>
      <c r="N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13" s="9" customFormat="1" ht="51" customHeight="1">
      <c r="A33" s="36" t="s">
        <v>938</v>
      </c>
      <c r="B33" s="132" t="s">
        <v>505</v>
      </c>
      <c r="C33" s="31" t="s">
        <v>310</v>
      </c>
      <c r="D33" s="31" t="s">
        <v>39</v>
      </c>
      <c r="E33" s="84" t="s">
        <v>506</v>
      </c>
      <c r="F33" s="119">
        <v>800</v>
      </c>
      <c r="G33" s="119">
        <v>800</v>
      </c>
      <c r="H33" s="137">
        <v>800</v>
      </c>
      <c r="I33" s="115">
        <f t="shared" si="1"/>
        <v>2400</v>
      </c>
      <c r="J33" s="81" t="s">
        <v>1222</v>
      </c>
      <c r="K33" s="91" t="s">
        <v>352</v>
      </c>
      <c r="L33" s="82" t="s">
        <v>473</v>
      </c>
      <c r="M33" s="34"/>
    </row>
    <row r="34" spans="1:13" s="9" customFormat="1" ht="51" customHeight="1">
      <c r="A34" s="36" t="s">
        <v>939</v>
      </c>
      <c r="B34" s="132" t="s">
        <v>567</v>
      </c>
      <c r="C34" s="31" t="s">
        <v>308</v>
      </c>
      <c r="D34" s="31" t="s">
        <v>40</v>
      </c>
      <c r="E34" s="84" t="s">
        <v>568</v>
      </c>
      <c r="F34" s="119">
        <v>0</v>
      </c>
      <c r="G34" s="119">
        <v>0</v>
      </c>
      <c r="H34" s="119">
        <v>0</v>
      </c>
      <c r="I34" s="114">
        <f t="shared" si="1"/>
        <v>0</v>
      </c>
      <c r="J34" s="37" t="s">
        <v>1184</v>
      </c>
      <c r="K34" s="93" t="s">
        <v>352</v>
      </c>
      <c r="L34" s="94" t="s">
        <v>566</v>
      </c>
      <c r="M34" s="34"/>
    </row>
    <row r="35" spans="1:13" s="9" customFormat="1" ht="51" customHeight="1">
      <c r="A35" s="30"/>
      <c r="B35" s="99"/>
      <c r="C35" s="31"/>
      <c r="D35" s="31"/>
      <c r="E35" s="26"/>
      <c r="F35" s="114"/>
      <c r="G35" s="114"/>
      <c r="H35" s="114"/>
      <c r="I35" s="114"/>
      <c r="J35" s="32"/>
      <c r="K35" s="32"/>
      <c r="L35" s="33"/>
      <c r="M35" s="34"/>
    </row>
    <row r="36" spans="1:40" s="4" customFormat="1" ht="31.5" customHeight="1">
      <c r="A36" s="70"/>
      <c r="B36" s="126" t="s">
        <v>37</v>
      </c>
      <c r="C36" s="72"/>
      <c r="D36" s="72"/>
      <c r="E36" s="73"/>
      <c r="F36" s="113">
        <f>SUM(F37:F42)</f>
        <v>65000</v>
      </c>
      <c r="G36" s="113">
        <f>SUM(G37:G42)</f>
        <v>65000</v>
      </c>
      <c r="H36" s="113">
        <f>SUM(H37:H42)</f>
        <v>65000</v>
      </c>
      <c r="I36" s="113">
        <f>SUM(I37:I42)</f>
        <v>195000</v>
      </c>
      <c r="J36" s="74"/>
      <c r="K36" s="75"/>
      <c r="L36" s="76"/>
      <c r="M36" s="76"/>
      <c r="N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81" ht="50.25" customHeight="1">
      <c r="A37" s="36" t="s">
        <v>110</v>
      </c>
      <c r="B37" s="99" t="s">
        <v>498</v>
      </c>
      <c r="C37" s="31" t="s">
        <v>312</v>
      </c>
      <c r="D37" s="31" t="s">
        <v>39</v>
      </c>
      <c r="E37" s="26" t="s">
        <v>934</v>
      </c>
      <c r="F37" s="114">
        <v>0</v>
      </c>
      <c r="G37" s="114">
        <v>0</v>
      </c>
      <c r="H37" s="115">
        <v>0</v>
      </c>
      <c r="I37" s="115">
        <f>H37+G37+F37</f>
        <v>0</v>
      </c>
      <c r="J37" s="81" t="s">
        <v>1222</v>
      </c>
      <c r="K37" s="38" t="s">
        <v>352</v>
      </c>
      <c r="L37" s="35" t="s">
        <v>473</v>
      </c>
      <c r="M37" s="48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40" s="8" customFormat="1" ht="69.75" customHeight="1">
      <c r="A38" s="36" t="s">
        <v>111</v>
      </c>
      <c r="B38" s="125" t="s">
        <v>499</v>
      </c>
      <c r="C38" s="35" t="s">
        <v>312</v>
      </c>
      <c r="D38" s="31" t="s">
        <v>39</v>
      </c>
      <c r="E38" s="27" t="s">
        <v>653</v>
      </c>
      <c r="F38" s="116">
        <v>62000</v>
      </c>
      <c r="G38" s="116">
        <v>62000</v>
      </c>
      <c r="H38" s="117">
        <v>62000</v>
      </c>
      <c r="I38" s="115">
        <f>H38+G38+F38</f>
        <v>186000</v>
      </c>
      <c r="J38" s="39" t="s">
        <v>504</v>
      </c>
      <c r="K38" s="38" t="s">
        <v>352</v>
      </c>
      <c r="L38" s="35" t="s">
        <v>473</v>
      </c>
      <c r="M38" s="48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s="8" customFormat="1" ht="69.75" customHeight="1">
      <c r="A39" s="36" t="s">
        <v>112</v>
      </c>
      <c r="B39" s="99" t="s">
        <v>500</v>
      </c>
      <c r="C39" s="35" t="s">
        <v>313</v>
      </c>
      <c r="D39" s="31" t="s">
        <v>39</v>
      </c>
      <c r="E39" s="26" t="s">
        <v>502</v>
      </c>
      <c r="F39" s="114">
        <v>0</v>
      </c>
      <c r="G39" s="114">
        <v>0</v>
      </c>
      <c r="H39" s="115">
        <v>0</v>
      </c>
      <c r="I39" s="115">
        <f>H39+G39+F39</f>
        <v>0</v>
      </c>
      <c r="J39" s="37" t="s">
        <v>1184</v>
      </c>
      <c r="K39" s="38" t="s">
        <v>352</v>
      </c>
      <c r="L39" s="35" t="s">
        <v>473</v>
      </c>
      <c r="M39" s="48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s="8" customFormat="1" ht="69.75" customHeight="1">
      <c r="A40" s="36" t="s">
        <v>935</v>
      </c>
      <c r="B40" s="99" t="s">
        <v>501</v>
      </c>
      <c r="C40" s="35" t="s">
        <v>313</v>
      </c>
      <c r="D40" s="31" t="s">
        <v>39</v>
      </c>
      <c r="E40" s="26" t="s">
        <v>503</v>
      </c>
      <c r="F40" s="114">
        <v>0</v>
      </c>
      <c r="G40" s="114">
        <v>0</v>
      </c>
      <c r="H40" s="114">
        <v>0</v>
      </c>
      <c r="I40" s="115">
        <f>H40+G40+F40</f>
        <v>0</v>
      </c>
      <c r="J40" s="81" t="s">
        <v>1222</v>
      </c>
      <c r="K40" s="38" t="s">
        <v>352</v>
      </c>
      <c r="L40" s="35" t="s">
        <v>473</v>
      </c>
      <c r="M40" s="48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s="8" customFormat="1" ht="69.75" customHeight="1">
      <c r="A41" s="36" t="s">
        <v>936</v>
      </c>
      <c r="B41" s="99" t="s">
        <v>651</v>
      </c>
      <c r="C41" s="35" t="s">
        <v>314</v>
      </c>
      <c r="D41" s="31" t="s">
        <v>39</v>
      </c>
      <c r="E41" s="26" t="s">
        <v>652</v>
      </c>
      <c r="F41" s="114">
        <v>3000</v>
      </c>
      <c r="G41" s="114">
        <v>3000</v>
      </c>
      <c r="H41" s="114">
        <v>3000</v>
      </c>
      <c r="I41" s="115">
        <f>H41+G41+F41</f>
        <v>9000</v>
      </c>
      <c r="J41" s="39" t="s">
        <v>1223</v>
      </c>
      <c r="K41" s="38" t="s">
        <v>352</v>
      </c>
      <c r="L41" s="94" t="s">
        <v>1225</v>
      </c>
      <c r="M41" s="48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13" s="9" customFormat="1" ht="51" customHeight="1">
      <c r="A42" s="30"/>
      <c r="B42" s="99"/>
      <c r="C42" s="31"/>
      <c r="D42" s="31"/>
      <c r="E42" s="26"/>
      <c r="F42" s="114"/>
      <c r="G42" s="114"/>
      <c r="H42" s="115"/>
      <c r="I42" s="115"/>
      <c r="J42" s="32"/>
      <c r="K42" s="32"/>
      <c r="L42" s="33"/>
      <c r="M42" s="34"/>
    </row>
    <row r="43" spans="1:40" s="4" customFormat="1" ht="31.5" customHeight="1">
      <c r="A43" s="70"/>
      <c r="B43" s="126" t="s">
        <v>38</v>
      </c>
      <c r="C43" s="72"/>
      <c r="D43" s="73"/>
      <c r="E43" s="73"/>
      <c r="F43" s="113">
        <f>SUM(F44:F45)</f>
        <v>100000</v>
      </c>
      <c r="G43" s="113">
        <f>SUM(G44:G45)</f>
        <v>48000</v>
      </c>
      <c r="H43" s="113">
        <f>SUM(H44:H45)</f>
        <v>48000</v>
      </c>
      <c r="I43" s="113">
        <f>SUM(I44:I45)</f>
        <v>196000</v>
      </c>
      <c r="J43" s="74"/>
      <c r="K43" s="75"/>
      <c r="L43" s="76"/>
      <c r="M43" s="7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81" ht="50.25" customHeight="1">
      <c r="A44" s="36" t="s">
        <v>113</v>
      </c>
      <c r="B44" s="99" t="s">
        <v>646</v>
      </c>
      <c r="C44" s="31" t="s">
        <v>315</v>
      </c>
      <c r="D44" s="31" t="s">
        <v>39</v>
      </c>
      <c r="E44" s="26" t="s">
        <v>647</v>
      </c>
      <c r="F44" s="114">
        <v>100000</v>
      </c>
      <c r="G44" s="114">
        <v>40000</v>
      </c>
      <c r="H44" s="115">
        <v>40000</v>
      </c>
      <c r="I44" s="115">
        <f>H44+G44+F44</f>
        <v>180000</v>
      </c>
      <c r="J44" s="39" t="s">
        <v>648</v>
      </c>
      <c r="K44" s="38">
        <v>2018</v>
      </c>
      <c r="L44" s="35" t="s">
        <v>473</v>
      </c>
      <c r="M44" s="48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40" s="8" customFormat="1" ht="69.75" customHeight="1">
      <c r="A45" s="36" t="s">
        <v>1289</v>
      </c>
      <c r="B45" s="99" t="s">
        <v>1290</v>
      </c>
      <c r="C45" s="35" t="s">
        <v>315</v>
      </c>
      <c r="D45" s="35" t="s">
        <v>39</v>
      </c>
      <c r="E45" s="27" t="s">
        <v>1291</v>
      </c>
      <c r="F45" s="114">
        <v>0</v>
      </c>
      <c r="G45" s="114">
        <v>8000</v>
      </c>
      <c r="H45" s="114">
        <v>8000</v>
      </c>
      <c r="I45" s="114">
        <f>H45+G45+F45</f>
        <v>16000</v>
      </c>
      <c r="J45" s="39"/>
      <c r="K45" s="38" t="s">
        <v>459</v>
      </c>
      <c r="L45" s="35" t="s">
        <v>1288</v>
      </c>
      <c r="M45" s="3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9" spans="2:9" ht="12.75" hidden="1">
      <c r="B49" s="138">
        <f>COUNTA(B44:B45,B37:B42,B28:B35,B15:B26)</f>
        <v>26</v>
      </c>
      <c r="F49" s="3"/>
      <c r="G49" s="3"/>
      <c r="H49" s="3"/>
      <c r="I49" s="3"/>
    </row>
    <row r="52" ht="12.75" hidden="1"/>
    <row r="53" spans="15:18" ht="12.75" hidden="1">
      <c r="O53" s="56" t="s">
        <v>116</v>
      </c>
      <c r="P53" s="56" t="s">
        <v>117</v>
      </c>
      <c r="Q53" s="56" t="s">
        <v>118</v>
      </c>
      <c r="R53" s="56" t="s">
        <v>119</v>
      </c>
    </row>
    <row r="54" spans="15:18" ht="45" hidden="1">
      <c r="O54" s="59" t="s">
        <v>299</v>
      </c>
      <c r="P54" s="59" t="s">
        <v>308</v>
      </c>
      <c r="Q54" s="59" t="s">
        <v>312</v>
      </c>
      <c r="R54" s="61" t="s">
        <v>315</v>
      </c>
    </row>
    <row r="55" spans="15:18" ht="30" hidden="1">
      <c r="O55" s="59" t="s">
        <v>300</v>
      </c>
      <c r="P55" s="59" t="s">
        <v>309</v>
      </c>
      <c r="Q55" s="59" t="s">
        <v>313</v>
      </c>
      <c r="R55" s="56"/>
    </row>
    <row r="56" spans="15:19" ht="45" hidden="1">
      <c r="O56" s="60" t="s">
        <v>301</v>
      </c>
      <c r="P56" s="59" t="s">
        <v>310</v>
      </c>
      <c r="Q56" s="59" t="s">
        <v>314</v>
      </c>
      <c r="R56" s="57"/>
      <c r="S56" s="7"/>
    </row>
    <row r="57" spans="15:19" ht="45" hidden="1">
      <c r="O57" s="59" t="s">
        <v>302</v>
      </c>
      <c r="P57" s="59" t="s">
        <v>311</v>
      </c>
      <c r="Q57" s="58"/>
      <c r="R57" s="58"/>
      <c r="S57" s="9"/>
    </row>
    <row r="58" spans="15:18" ht="45" hidden="1">
      <c r="O58" s="59" t="s">
        <v>303</v>
      </c>
      <c r="P58" s="56"/>
      <c r="Q58" s="56"/>
      <c r="R58" s="56"/>
    </row>
    <row r="59" spans="15:18" ht="30" hidden="1">
      <c r="O59" s="59" t="s">
        <v>304</v>
      </c>
      <c r="P59" s="56"/>
      <c r="Q59" s="56"/>
      <c r="R59" s="56"/>
    </row>
    <row r="60" spans="15:19" ht="30" hidden="1">
      <c r="O60" s="59" t="s">
        <v>305</v>
      </c>
      <c r="P60" s="57"/>
      <c r="Q60" s="57"/>
      <c r="R60" s="57"/>
      <c r="S60" s="7"/>
    </row>
    <row r="61" spans="15:19" ht="30" hidden="1">
      <c r="O61" s="59" t="s">
        <v>306</v>
      </c>
      <c r="P61" s="58"/>
      <c r="Q61" s="58"/>
      <c r="R61" s="58"/>
      <c r="S61" s="9"/>
    </row>
    <row r="62" spans="15:18" ht="15" hidden="1">
      <c r="O62" s="59" t="s">
        <v>307</v>
      </c>
      <c r="P62" s="56"/>
      <c r="Q62" s="56"/>
      <c r="R62" s="56"/>
    </row>
  </sheetData>
  <sheetProtection/>
  <mergeCells count="22">
    <mergeCell ref="M8:M11"/>
    <mergeCell ref="E8:E11"/>
    <mergeCell ref="F8:F11"/>
    <mergeCell ref="G8:G11"/>
    <mergeCell ref="H8:H11"/>
    <mergeCell ref="A13:B13"/>
    <mergeCell ref="A6:J6"/>
    <mergeCell ref="K6:L6"/>
    <mergeCell ref="I8:I11"/>
    <mergeCell ref="J8:J11"/>
    <mergeCell ref="K8:K11"/>
    <mergeCell ref="L8:L11"/>
    <mergeCell ref="A7:J7"/>
    <mergeCell ref="A8:A11"/>
    <mergeCell ref="B8:B11"/>
    <mergeCell ref="C8:C11"/>
    <mergeCell ref="D8:D11"/>
    <mergeCell ref="A1:L1"/>
    <mergeCell ref="A2:L2"/>
    <mergeCell ref="A3:L3"/>
    <mergeCell ref="A4:L4"/>
    <mergeCell ref="A5:L5"/>
  </mergeCells>
  <dataValidations count="5">
    <dataValidation type="list" allowBlank="1" showInputMessage="1" showErrorMessage="1" sqref="D44:D45 D37:D42 D15:D26 D28:D35">
      <formula1>$N$3:$N$5</formula1>
    </dataValidation>
    <dataValidation type="list" allowBlank="1" showInputMessage="1" showErrorMessage="1" sqref="C44:C45">
      <formula1>$R$54</formula1>
    </dataValidation>
    <dataValidation type="list" allowBlank="1" showInputMessage="1" showErrorMessage="1" sqref="C37:C42">
      <formula1>$Q$54:$Q$56</formula1>
    </dataValidation>
    <dataValidation type="list" allowBlank="1" showInputMessage="1" showErrorMessage="1" sqref="C15:C26">
      <formula1>$O$54:$O$62</formula1>
    </dataValidation>
    <dataValidation type="list" allowBlank="1" showInputMessage="1" showErrorMessage="1" sqref="C28:C35">
      <formula1>$P$54:$P$57</formula1>
    </dataValidation>
  </dataValidations>
  <printOptions/>
  <pageMargins left="0.25" right="0.25" top="0.75" bottom="0.75" header="0.3" footer="0.3"/>
  <pageSetup horizontalDpi="600" verticalDpi="6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3"/>
  <sheetViews>
    <sheetView zoomScale="125" zoomScaleNormal="125" zoomScalePageLayoutView="125" workbookViewId="0" topLeftCell="A6">
      <selection activeCell="G16" sqref="G16"/>
    </sheetView>
  </sheetViews>
  <sheetFormatPr defaultColWidth="9.140625" defaultRowHeight="15"/>
  <cols>
    <col min="1" max="1" width="6.140625" style="18" customWidth="1"/>
    <col min="2" max="2" width="42.421875" style="19" customWidth="1"/>
    <col min="3" max="3" width="17.7109375" style="15" customWidth="1"/>
    <col min="4" max="4" width="11.28125" style="14" customWidth="1"/>
    <col min="5" max="6" width="11.28125" style="15" customWidth="1"/>
    <col min="7" max="7" width="47.421875" style="1" customWidth="1"/>
    <col min="8" max="34" width="9.140625" style="2" customWidth="1"/>
    <col min="35" max="16384" width="9.140625" style="3" customWidth="1"/>
  </cols>
  <sheetData>
    <row r="1" spans="1:35" s="21" customFormat="1" ht="24.75" customHeight="1">
      <c r="A1" s="229"/>
      <c r="B1" s="230"/>
      <c r="C1" s="230"/>
      <c r="D1" s="230"/>
      <c r="E1" s="230"/>
      <c r="F1" s="23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s="21" customFormat="1" ht="19.5" customHeight="1">
      <c r="A2" s="231"/>
      <c r="B2" s="232"/>
      <c r="C2" s="232"/>
      <c r="D2" s="232"/>
      <c r="E2" s="232"/>
      <c r="F2" s="23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s="21" customFormat="1" ht="20.25" customHeight="1">
      <c r="A3" s="231"/>
      <c r="B3" s="232"/>
      <c r="C3" s="232"/>
      <c r="D3" s="232"/>
      <c r="E3" s="232"/>
      <c r="F3" s="232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6" ht="12.75" customHeight="1">
      <c r="A4" s="233"/>
      <c r="B4" s="234"/>
      <c r="C4" s="234"/>
      <c r="D4" s="234"/>
      <c r="E4" s="234"/>
      <c r="F4" s="234"/>
    </row>
    <row r="5" spans="1:6" ht="16.5" customHeight="1">
      <c r="A5" s="235"/>
      <c r="B5" s="236"/>
      <c r="C5" s="236"/>
      <c r="D5" s="236"/>
      <c r="E5" s="236"/>
      <c r="F5" s="236"/>
    </row>
    <row r="6" spans="1:10" ht="43.5" customHeight="1">
      <c r="A6" s="180" t="s">
        <v>338</v>
      </c>
      <c r="B6" s="181"/>
      <c r="C6" s="181"/>
      <c r="D6" s="181"/>
      <c r="E6" s="181"/>
      <c r="F6" s="181"/>
      <c r="G6" s="80"/>
      <c r="H6" s="80"/>
      <c r="I6" s="80"/>
      <c r="J6" s="80"/>
    </row>
    <row r="7" spans="1:6" ht="43.5" customHeight="1">
      <c r="A7" s="227" t="s">
        <v>43</v>
      </c>
      <c r="B7" s="228"/>
      <c r="C7" s="228"/>
      <c r="D7" s="228"/>
      <c r="E7" s="228"/>
      <c r="F7" s="228"/>
    </row>
    <row r="8" spans="1:6" ht="12.75" customHeight="1">
      <c r="A8" s="213" t="s">
        <v>0</v>
      </c>
      <c r="B8" s="214" t="s">
        <v>1226</v>
      </c>
      <c r="C8" s="226" t="s">
        <v>321</v>
      </c>
      <c r="D8" s="221" t="s">
        <v>322</v>
      </c>
      <c r="E8" s="221" t="s">
        <v>327</v>
      </c>
      <c r="F8" s="224" t="s">
        <v>328</v>
      </c>
    </row>
    <row r="9" spans="1:6" ht="12.75" customHeight="1">
      <c r="A9" s="213"/>
      <c r="B9" s="214"/>
      <c r="C9" s="226"/>
      <c r="D9" s="222"/>
      <c r="E9" s="222"/>
      <c r="F9" s="224"/>
    </row>
    <row r="10" spans="1:6" ht="15" customHeight="1">
      <c r="A10" s="213"/>
      <c r="B10" s="214"/>
      <c r="C10" s="226" t="s">
        <v>319</v>
      </c>
      <c r="D10" s="222"/>
      <c r="E10" s="222"/>
      <c r="F10" s="224"/>
    </row>
    <row r="11" spans="1:6" ht="46.5" customHeight="1">
      <c r="A11" s="213"/>
      <c r="B11" s="214"/>
      <c r="C11" s="226"/>
      <c r="D11" s="223"/>
      <c r="E11" s="223"/>
      <c r="F11" s="224"/>
    </row>
    <row r="12" spans="1:34" s="4" customFormat="1" ht="38.25" customHeight="1">
      <c r="A12" s="225" t="s">
        <v>44</v>
      </c>
      <c r="B12" s="225"/>
      <c r="C12" s="112">
        <f>(SUM(C13:C19))</f>
        <v>2062678</v>
      </c>
      <c r="D12" s="112">
        <f>(SUM(D13:D19))</f>
        <v>2100436</v>
      </c>
      <c r="E12" s="112">
        <f>(SUM(E13:E19))</f>
        <v>1872702</v>
      </c>
      <c r="F12" s="112">
        <f>(SUM(F13:F19))</f>
        <v>6035816</v>
      </c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4" customFormat="1" ht="31.5" customHeight="1">
      <c r="A13" s="77"/>
      <c r="B13" s="71" t="str">
        <f>1_prioritate!A7:A7</f>
        <v>1. ilgtermiņa prioritāte - VESELĪGA UN SOCIĀLI ATBALSTĪTA SABIEDRĪBA</v>
      </c>
      <c r="C13" s="113">
        <f>1_prioritate!F13</f>
        <v>334571</v>
      </c>
      <c r="D13" s="113">
        <f>1_prioritate!G13</f>
        <v>339049</v>
      </c>
      <c r="E13" s="113">
        <f>1_prioritate!H13</f>
        <v>142853</v>
      </c>
      <c r="F13" s="113">
        <f>1_prioritate!I13</f>
        <v>816473</v>
      </c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4" customFormat="1" ht="31.5" customHeight="1">
      <c r="A14" s="77"/>
      <c r="B14" s="71" t="str">
        <f>2_prioritate!A7:A7</f>
        <v>2. ilgtermiņa prioritāte - DAUDZVEIDĪGA UN INOVATĪVA EKONOMIKA</v>
      </c>
      <c r="C14" s="113">
        <f>2_prioritate!F13</f>
        <v>42252</v>
      </c>
      <c r="D14" s="113">
        <f>2_prioritate!G13</f>
        <v>74500</v>
      </c>
      <c r="E14" s="113">
        <f>2_prioritate!H13</f>
        <v>179500</v>
      </c>
      <c r="F14" s="113">
        <f>2_prioritate!I13</f>
        <v>296252</v>
      </c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4" customFormat="1" ht="31.5" customHeight="1">
      <c r="A15" s="77"/>
      <c r="B15" s="71" t="str">
        <f>3_prioritate!A7:A7</f>
        <v>3. ilgtermiņa prioritāte - VIDI SAUDZĒJOŠA INFRASTRUKTŪRA</v>
      </c>
      <c r="C15" s="113">
        <f>3_prioritate!F13</f>
        <v>334822</v>
      </c>
      <c r="D15" s="113">
        <f>3_prioritate!G13</f>
        <v>289212</v>
      </c>
      <c r="E15" s="113">
        <f>3_prioritate!H13</f>
        <v>299212</v>
      </c>
      <c r="F15" s="113">
        <f>3_prioritate!I13</f>
        <v>923246</v>
      </c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4" customFormat="1" ht="31.5" customHeight="1">
      <c r="A16" s="77"/>
      <c r="B16" s="71" t="str">
        <f>4_prioritate!A7:A7</f>
        <v>4. ilgtermiņa prioritāte - KONKURĒTSPĒJĪGA IZGLĪTĪBA UN SPORTS</v>
      </c>
      <c r="C16" s="113">
        <f>4_prioritate!F13</f>
        <v>670854</v>
      </c>
      <c r="D16" s="113">
        <f>4_prioritate!G13</f>
        <v>668325</v>
      </c>
      <c r="E16" s="113">
        <f>4_prioritate!H13</f>
        <v>507672</v>
      </c>
      <c r="F16" s="113">
        <f>4_prioritate!I13</f>
        <v>1846851</v>
      </c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4" customFormat="1" ht="31.5" customHeight="1">
      <c r="A17" s="77"/>
      <c r="B17" s="71" t="str">
        <f>5_prioritate!A7:A7</f>
        <v>5. ilgtermiņa prioritāte - KVALITATĪVA UN PIEEJAMA KULTŪRVIDE</v>
      </c>
      <c r="C17" s="113">
        <f>5_prioritate!F13</f>
        <v>364890</v>
      </c>
      <c r="D17" s="113">
        <f>5_prioritate!G13</f>
        <v>377500</v>
      </c>
      <c r="E17" s="113">
        <f>5_prioritate!H13</f>
        <v>319615</v>
      </c>
      <c r="F17" s="113">
        <f>5_prioritate!I13</f>
        <v>1062005</v>
      </c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4" customFormat="1" ht="31.5" customHeight="1">
      <c r="A18" s="77"/>
      <c r="B18" s="71" t="str">
        <f>6_prioritate!A7:A7</f>
        <v>6. ilgtermiņa prioritāte - ATBILDĪGA DABAS APSAIMNIEKOŠANA</v>
      </c>
      <c r="C18" s="113">
        <f>6_prioritate!F13</f>
        <v>57089</v>
      </c>
      <c r="D18" s="113">
        <f>6_prioritate!G13</f>
        <v>24750</v>
      </c>
      <c r="E18" s="113">
        <f>6_prioritate!H13</f>
        <v>26750</v>
      </c>
      <c r="F18" s="113">
        <f>6_prioritate!I13</f>
        <v>108589</v>
      </c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4" customFormat="1" ht="31.5" customHeight="1">
      <c r="A19" s="77"/>
      <c r="B19" s="71" t="str">
        <f>7_prioritate!A7:A7</f>
        <v>7. ilgtermiņa prioritāte -  EFEKTĪVA UN MODERNA PĀRVALDE  </v>
      </c>
      <c r="C19" s="113">
        <f>7_prioritate!F13</f>
        <v>258200</v>
      </c>
      <c r="D19" s="113">
        <f>7_prioritate!G13</f>
        <v>327100</v>
      </c>
      <c r="E19" s="113">
        <f>7_prioritate!H13</f>
        <v>397100</v>
      </c>
      <c r="F19" s="113">
        <f>7_prioritate!I13</f>
        <v>982400</v>
      </c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3" ht="12.75" hidden="1">
      <c r="B23" s="19">
        <f>7_prioritate!B49+6_prioritate!B33+5_prioritate!B115+4_prioritate!B157+3_prioritate!B55+2_prioritate!B50+1_prioritate!B49</f>
        <v>301</v>
      </c>
    </row>
  </sheetData>
  <sheetProtection/>
  <mergeCells count="14">
    <mergeCell ref="A12:B12"/>
    <mergeCell ref="C8:C11"/>
    <mergeCell ref="D8:D11"/>
    <mergeCell ref="E8:E11"/>
    <mergeCell ref="F8:F11"/>
    <mergeCell ref="A7:F7"/>
    <mergeCell ref="A8:A11"/>
    <mergeCell ref="B8:B11"/>
    <mergeCell ref="A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Ungure</dc:creator>
  <cp:keywords/>
  <dc:description/>
  <cp:lastModifiedBy>Maija Ozola</cp:lastModifiedBy>
  <cp:lastPrinted>2017-12-19T13:02:36Z</cp:lastPrinted>
  <dcterms:created xsi:type="dcterms:W3CDTF">2017-12-13T10:30:40Z</dcterms:created>
  <dcterms:modified xsi:type="dcterms:W3CDTF">2020-03-13T06:33:13Z</dcterms:modified>
  <cp:category/>
  <cp:version/>
  <cp:contentType/>
  <cp:contentStatus/>
</cp:coreProperties>
</file>