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zd.pa iest.pa EKK" sheetId="1" r:id="rId1"/>
    <sheet name="Finansēj." sheetId="2" state="hidden" r:id="rId2"/>
  </sheets>
  <definedNames/>
  <calcPr fullCalcOnLoad="1"/>
</workbook>
</file>

<file path=xl/sharedStrings.xml><?xml version="1.0" encoding="utf-8"?>
<sst xmlns="http://schemas.openxmlformats.org/spreadsheetml/2006/main" count="115" uniqueCount="85">
  <si>
    <t>Kopā</t>
  </si>
  <si>
    <t>Komandējumi un dienesta braucieni</t>
  </si>
  <si>
    <t>Sociālie pabalsti natūrā</t>
  </si>
  <si>
    <t>Atbalsts bezdarba gadījumā</t>
  </si>
  <si>
    <t>Atalgojums</t>
  </si>
  <si>
    <t>EKK</t>
  </si>
  <si>
    <t>Nosaukums</t>
  </si>
  <si>
    <t>Tautas nams</t>
  </si>
  <si>
    <t>Skolas apkure</t>
  </si>
  <si>
    <t>Plāns</t>
  </si>
  <si>
    <t xml:space="preserve">DD VSAO iemaksas </t>
  </si>
  <si>
    <t xml:space="preserve">Pakalpojumi  </t>
  </si>
  <si>
    <t>Krājumi, materiāli, energoresursi, preces, biroja preces un inventārs, kuru neuzskaita kodā 5000</t>
  </si>
  <si>
    <t xml:space="preserve">Izdevumi periodikas iegādei </t>
  </si>
  <si>
    <t xml:space="preserve">Budžeta iestāžu nodokļa maksājumi </t>
  </si>
  <si>
    <t xml:space="preserve">Procentu izdevumi  </t>
  </si>
  <si>
    <t>Pamatkapitāla veidošana</t>
  </si>
  <si>
    <t>Pensijas un sociālie pabalsti naudā</t>
  </si>
  <si>
    <t>Pārējie pabalsti un kompensācijas</t>
  </si>
  <si>
    <t>Pašvaldību budžeta uzturēšanas izdevumu transferti</t>
  </si>
  <si>
    <t>Muzeji un izstādes</t>
  </si>
  <si>
    <t>Projekts skolēnu autobusi</t>
  </si>
  <si>
    <t xml:space="preserve">Kopā </t>
  </si>
  <si>
    <t>Ogres novada Meņģeles pagasta pārvaldes vadītājs:                              I.Jermacāne</t>
  </si>
  <si>
    <t>Pašv. budž. valsts iekš. Parāda  darījumi</t>
  </si>
  <si>
    <t>Lauksaimniecības konsultants</t>
  </si>
  <si>
    <t>Ielu apgaismojums</t>
  </si>
  <si>
    <t>Komunālā daļa</t>
  </si>
  <si>
    <t>Ģimenes ārsta prakses vieta</t>
  </si>
  <si>
    <t>Sporta pasākumi</t>
  </si>
  <si>
    <t>Bibliotēka</t>
  </si>
  <si>
    <t>Sociālais dienests</t>
  </si>
  <si>
    <t>Kapu apsaimniekošana</t>
  </si>
  <si>
    <t>Pārvalde, grāmatvedība</t>
  </si>
  <si>
    <t>Transferti par sociālajiem pakalpojumiem</t>
  </si>
  <si>
    <t>Pabalsti maznodrošinātajām ģimenēm</t>
  </si>
  <si>
    <t>Dullā Daukas birzs uzturēšana</t>
  </si>
  <si>
    <t>Projektu konk. "Veidojam vidi ap mums" piešķirtais finansējums funkcija 06.60006</t>
  </si>
  <si>
    <t>Meņģeles kapličai neizlietotā dotācija</t>
  </si>
  <si>
    <r>
      <t xml:space="preserve">Informācija par Ogres novada pamatbudžeta transferta maksājumiem, kādiem jābūt </t>
    </r>
    <r>
      <rPr>
        <b/>
        <sz val="10"/>
        <rFont val="Arial"/>
        <family val="2"/>
      </rPr>
      <t xml:space="preserve">plānotajā 2018.gada </t>
    </r>
    <r>
      <rPr>
        <b/>
        <sz val="10"/>
        <color indexed="10"/>
        <rFont val="Arial"/>
        <family val="2"/>
      </rPr>
      <t>augusta</t>
    </r>
    <r>
      <rPr>
        <b/>
        <sz val="10"/>
        <rFont val="Arial"/>
        <family val="2"/>
      </rPr>
      <t xml:space="preserve"> budžeta grozījumos</t>
    </r>
    <r>
      <rPr>
        <sz val="10"/>
        <rFont val="Arial"/>
        <family val="0"/>
      </rPr>
      <t>.</t>
    </r>
  </si>
  <si>
    <t xml:space="preserve">No vispārējiem ieņēmumiem </t>
  </si>
  <si>
    <t xml:space="preserve">Mērķdot. visp.izgl. ped. darb.sam.  </t>
  </si>
  <si>
    <t xml:space="preserve">Mērķdotācija interer. izgl.    </t>
  </si>
  <si>
    <t xml:space="preserve">Mērķdot. 5.-6.gad. apm. ped.darb.sam   </t>
  </si>
  <si>
    <t xml:space="preserve">Mērķdot. Kolekt.vad. darb.sam.    </t>
  </si>
  <si>
    <t>Finansējums grāmatām</t>
  </si>
  <si>
    <t>Finansējums māc.līdz.</t>
  </si>
  <si>
    <t>Finansējums māc.literat. 5-6 gad.</t>
  </si>
  <si>
    <t>Papildus finansējums konkrētiem mērķiem</t>
  </si>
  <si>
    <t>1.,2.,3.,4. klases skoln. Ēdināš.</t>
  </si>
  <si>
    <t>Suntažu internātsk.</t>
  </si>
  <si>
    <t>Laub. bērnunam.   Madl. pans.</t>
  </si>
  <si>
    <t>Projektu konk. "Veidojam vidi ap mums"</t>
  </si>
  <si>
    <t xml:space="preserve">Papildus aktivitātes -Vasaras darbs </t>
  </si>
  <si>
    <t xml:space="preserve">Papildus finansējums konkrētiem mērķiem </t>
  </si>
  <si>
    <t>LAD projekts</t>
  </si>
  <si>
    <t>Kopā: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</si>
  <si>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</si>
  <si>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</si>
  <si>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</si>
  <si>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</si>
  <si>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</si>
  <si>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</si>
  <si>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Suntažu pagasts</t>
  </si>
  <si>
    <t>Suntažu internātpamatskola</t>
  </si>
  <si>
    <t>PA "Rosme"</t>
  </si>
  <si>
    <t>Taurupes pagasts</t>
  </si>
  <si>
    <t>Kopā novadā:</t>
  </si>
  <si>
    <t>Izdevumu mērķa atšifrējums no vispārējiem ieņēmumiem</t>
  </si>
  <si>
    <t xml:space="preserve">Mērķis </t>
  </si>
  <si>
    <t>PA Rosme</t>
  </si>
  <si>
    <t>Lēmums - Ieņēmumi no NĪ  "Andrīši" izsoles iekļaut Madlienas v-skolas sporta zāles sanitāro mezglu remonta izdevumos</t>
  </si>
  <si>
    <t>izsole vēl nav notikusi (EUR 15500)</t>
  </si>
  <si>
    <r>
      <t xml:space="preserve">Lēmums </t>
    </r>
    <r>
      <rPr>
        <sz val="11"/>
        <color indexed="30"/>
        <rFont val="Times New Roman"/>
        <family val="1"/>
      </rPr>
      <t>no izdev. nepredz. gadīj.</t>
    </r>
    <r>
      <rPr>
        <sz val="11"/>
        <rFont val="Times New Roman"/>
        <family val="1"/>
      </rPr>
      <t xml:space="preserve"> - Papildus skolas ēkas "Jaunā skola" atlikušās jumta daļas seguma maiņai</t>
    </r>
  </si>
  <si>
    <t>Iesniegums Suntažu internātskolai papildus izmaksas būvdarbiem un būvuzraudzībai</t>
  </si>
  <si>
    <t>Iesniegums astoņu dzīvokļu mājai "Ozolēni" jumta maiņai un dūmvadu remontam</t>
  </si>
  <si>
    <t>Iesniegums Mazozolu filiāles skolēnu ēdināšanai papildus obligātās izglītības vecuma bērniem</t>
  </si>
  <si>
    <t>Finansējums papildus aktivitāšu veikšanai (vasaras darbs) funkcija 08.29007</t>
  </si>
  <si>
    <t>pārskait. 16.04.18.</t>
  </si>
  <si>
    <r>
      <t xml:space="preserve">Lēmums </t>
    </r>
    <r>
      <rPr>
        <sz val="11"/>
        <color indexed="30"/>
        <rFont val="Times New Roman"/>
        <family val="1"/>
      </rPr>
      <t>no izdev. nepar. gadīj</t>
    </r>
    <r>
      <rPr>
        <sz val="11"/>
        <rFont val="Times New Roman"/>
        <family val="1"/>
      </rPr>
      <t xml:space="preserve">. Ķeipenes pamatskolas virtuves telpu atjaunošanai </t>
    </r>
  </si>
  <si>
    <t>Dabas resursu nodoklis</t>
  </si>
  <si>
    <t>Zvanu ezera slūžu remona izdevumi</t>
  </si>
  <si>
    <t>Ceļu fonda līdzekļi</t>
  </si>
  <si>
    <t>Pielikums pielikumam Nr.2</t>
  </si>
  <si>
    <t>Ogres novada pašvaldības Meņģeles pagasta pārvaldes 2021. gada budžeta plāns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</si>
</sst>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0.0"/>
    <numFmt numFmtId="191" formatCode="0.0000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#,##0.0"/>
    <numFmt numFmtId="201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1" applyNumberFormat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0" fontId="20" fillId="38" borderId="6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7" fillId="40" borderId="0" applyNumberFormat="0" applyBorder="0" applyAlignment="0" applyProtection="0"/>
    <xf numFmtId="0" fontId="18" fillId="0" borderId="8" applyNumberFormat="0" applyFill="0" applyAlignment="0" applyProtection="0"/>
    <xf numFmtId="0" fontId="19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45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5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9" fontId="0" fillId="0" borderId="16" xfId="0" applyNumberFormat="1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28" fillId="0" borderId="16" xfId="0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5" fillId="46" borderId="16" xfId="0" applyNumberFormat="1" applyFont="1" applyFill="1" applyBorder="1" applyAlignment="1">
      <alignment/>
    </xf>
    <xf numFmtId="0" fontId="0" fillId="47" borderId="16" xfId="0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5" fillId="0" borderId="16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46" fillId="0" borderId="16" xfId="0" applyNumberFormat="1" applyFont="1" applyFill="1" applyBorder="1" applyAlignment="1">
      <alignment wrapText="1"/>
    </xf>
    <xf numFmtId="0" fontId="47" fillId="0" borderId="16" xfId="0" applyFont="1" applyFill="1" applyBorder="1" applyAlignment="1">
      <alignment wrapText="1"/>
    </xf>
    <xf numFmtId="3" fontId="5" fillId="47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horizontal="left" wrapText="1"/>
    </xf>
    <xf numFmtId="0" fontId="5" fillId="0" borderId="19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3" fontId="46" fillId="0" borderId="16" xfId="0" applyNumberFormat="1" applyFont="1" applyFill="1" applyBorder="1" applyAlignment="1">
      <alignment horizontal="left" wrapText="1"/>
    </xf>
    <xf numFmtId="3" fontId="30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5" fillId="0" borderId="16" xfId="0" applyFont="1" applyBorder="1" applyAlignment="1">
      <alignment horizontal="center"/>
    </xf>
    <xf numFmtId="0" fontId="25" fillId="46" borderId="16" xfId="0" applyFont="1" applyFill="1" applyBorder="1" applyAlignment="1">
      <alignment horizontal="center"/>
    </xf>
    <xf numFmtId="0" fontId="25" fillId="46" borderId="20" xfId="0" applyFont="1" applyFill="1" applyBorder="1" applyAlignment="1">
      <alignment horizontal="center"/>
    </xf>
    <xf numFmtId="0" fontId="25" fillId="46" borderId="16" xfId="0" applyFont="1" applyFill="1" applyBorder="1" applyAlignment="1">
      <alignment horizontal="center" wrapText="1"/>
    </xf>
    <xf numFmtId="0" fontId="24" fillId="0" borderId="0" xfId="78" applyFont="1">
      <alignment/>
      <protection/>
    </xf>
    <xf numFmtId="0" fontId="25" fillId="47" borderId="16" xfId="0" applyFont="1" applyFill="1" applyBorder="1" applyAlignment="1">
      <alignment horizontal="center"/>
    </xf>
    <xf numFmtId="0" fontId="25" fillId="47" borderId="16" xfId="0" applyFont="1" applyFill="1" applyBorder="1" applyAlignment="1">
      <alignment horizontal="center" wrapText="1"/>
    </xf>
    <xf numFmtId="3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47" borderId="0" xfId="0" applyFont="1" applyFill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47" borderId="0" xfId="0" applyFont="1" applyFill="1" applyAlignment="1">
      <alignment horizontal="center"/>
    </xf>
    <xf numFmtId="0" fontId="24" fillId="0" borderId="0" xfId="78" applyFont="1">
      <alignment/>
      <protection/>
    </xf>
    <xf numFmtId="0" fontId="1" fillId="0" borderId="0" xfId="0" applyFont="1" applyBorder="1" applyAlignment="1">
      <alignment vertical="center"/>
    </xf>
    <xf numFmtId="0" fontId="26" fillId="0" borderId="22" xfId="0" applyFont="1" applyBorder="1" applyAlignment="1">
      <alignment horizontal="right" textRotation="180" wrapText="1"/>
    </xf>
    <xf numFmtId="0" fontId="25" fillId="0" borderId="23" xfId="0" applyFont="1" applyBorder="1" applyAlignment="1">
      <alignment horizontal="center" textRotation="180" wrapText="1"/>
    </xf>
    <xf numFmtId="0" fontId="25" fillId="0" borderId="24" xfId="0" applyFont="1" applyBorder="1" applyAlignment="1">
      <alignment horizontal="center" textRotation="180" wrapText="1"/>
    </xf>
    <xf numFmtId="0" fontId="25" fillId="0" borderId="25" xfId="0" applyFont="1" applyBorder="1" applyAlignment="1">
      <alignment horizontal="center" textRotation="180" wrapText="1"/>
    </xf>
    <xf numFmtId="0" fontId="25" fillId="0" borderId="26" xfId="0" applyFont="1" applyBorder="1" applyAlignment="1">
      <alignment horizontal="center" textRotation="180" wrapText="1"/>
    </xf>
    <xf numFmtId="0" fontId="25" fillId="46" borderId="26" xfId="0" applyFont="1" applyFill="1" applyBorder="1" applyAlignment="1">
      <alignment horizontal="center" textRotation="180" wrapText="1"/>
    </xf>
    <xf numFmtId="0" fontId="25" fillId="47" borderId="25" xfId="0" applyFont="1" applyFill="1" applyBorder="1" applyAlignment="1">
      <alignment horizontal="center" textRotation="180" wrapText="1"/>
    </xf>
    <xf numFmtId="0" fontId="25" fillId="0" borderId="27" xfId="0" applyFont="1" applyBorder="1" applyAlignment="1">
      <alignment horizontal="center" textRotation="180" wrapText="1"/>
    </xf>
    <xf numFmtId="0" fontId="26" fillId="46" borderId="28" xfId="0" applyFont="1" applyFill="1" applyBorder="1" applyAlignment="1">
      <alignment horizontal="center"/>
    </xf>
    <xf numFmtId="0" fontId="25" fillId="46" borderId="21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47" borderId="20" xfId="0" applyFont="1" applyFill="1" applyBorder="1" applyAlignment="1">
      <alignment horizontal="center"/>
    </xf>
    <xf numFmtId="0" fontId="25" fillId="46" borderId="29" xfId="0" applyFont="1" applyFill="1" applyBorder="1" applyAlignment="1">
      <alignment horizontal="center"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 horizontal="right" wrapText="1"/>
    </xf>
    <xf numFmtId="0" fontId="26" fillId="46" borderId="32" xfId="0" applyFont="1" applyFill="1" applyBorder="1" applyAlignment="1">
      <alignment horizontal="center" wrapText="1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47" borderId="34" xfId="0" applyFont="1" applyFill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left" wrapText="1"/>
    </xf>
    <xf numFmtId="0" fontId="26" fillId="46" borderId="38" xfId="0" applyFont="1" applyFill="1" applyBorder="1" applyAlignment="1">
      <alignment horizontal="center" wrapText="1"/>
    </xf>
    <xf numFmtId="0" fontId="25" fillId="46" borderId="39" xfId="0" applyFont="1" applyFill="1" applyBorder="1" applyAlignment="1">
      <alignment horizontal="center"/>
    </xf>
    <xf numFmtId="0" fontId="25" fillId="46" borderId="17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47" borderId="17" xfId="0" applyFont="1" applyFill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left" wrapText="1"/>
    </xf>
    <xf numFmtId="0" fontId="26" fillId="46" borderId="43" xfId="0" applyFont="1" applyFill="1" applyBorder="1" applyAlignment="1">
      <alignment horizontal="center" wrapText="1"/>
    </xf>
    <xf numFmtId="0" fontId="25" fillId="46" borderId="19" xfId="0" applyFont="1" applyFill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4" xfId="0" applyFont="1" applyBorder="1" applyAlignment="1">
      <alignment horizontal="center" wrapText="1"/>
    </xf>
    <xf numFmtId="0" fontId="26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left" wrapText="1"/>
    </xf>
    <xf numFmtId="0" fontId="26" fillId="46" borderId="47" xfId="0" applyFont="1" applyFill="1" applyBorder="1" applyAlignment="1">
      <alignment horizontal="center" wrapText="1"/>
    </xf>
    <xf numFmtId="0" fontId="25" fillId="46" borderId="48" xfId="0" applyFont="1" applyFill="1" applyBorder="1" applyAlignment="1">
      <alignment horizontal="center"/>
    </xf>
    <xf numFmtId="0" fontId="25" fillId="46" borderId="49" xfId="0" applyFont="1" applyFill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47" borderId="49" xfId="0" applyFont="1" applyFill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 wrapText="1"/>
    </xf>
    <xf numFmtId="0" fontId="26" fillId="46" borderId="37" xfId="0" applyFont="1" applyFill="1" applyBorder="1" applyAlignment="1">
      <alignment horizontal="center" wrapText="1"/>
    </xf>
    <xf numFmtId="0" fontId="26" fillId="47" borderId="17" xfId="0" applyFont="1" applyFill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</cellXfs>
  <cellStyles count="79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_2009.g plāns apst" xfId="77"/>
    <cellStyle name="Normal_Specbudz.kopsavilkums 2006.g un korekc." xfId="78"/>
    <cellStyle name="Nosaukums" xfId="79"/>
    <cellStyle name="Note" xfId="80"/>
    <cellStyle name="Paskaidrojošs teksts" xfId="81"/>
    <cellStyle name="Pārbaudes šūna" xfId="82"/>
    <cellStyle name="Piezīme" xfId="83"/>
    <cellStyle name="Percent" xfId="84"/>
    <cellStyle name="Saistīta šūna" xfId="85"/>
    <cellStyle name="Slikts" xfId="86"/>
    <cellStyle name="Currency" xfId="87"/>
    <cellStyle name="Currency [0]" xfId="88"/>
    <cellStyle name="Virsraksts 1" xfId="89"/>
    <cellStyle name="Virsraksts 2" xfId="90"/>
    <cellStyle name="Virsraksts 3" xfId="91"/>
    <cellStyle name="Virsraksts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26" sqref="AA26"/>
    </sheetView>
  </sheetViews>
  <sheetFormatPr defaultColWidth="9.140625" defaultRowHeight="12.75"/>
  <cols>
    <col min="2" max="2" width="26.421875" style="0" customWidth="1"/>
    <col min="3" max="3" width="7.7109375" style="0" customWidth="1"/>
    <col min="4" max="4" width="6.57421875" style="7" customWidth="1"/>
    <col min="5" max="5" width="7.28125" style="7" hidden="1" customWidth="1"/>
    <col min="6" max="6" width="5.7109375" style="7" customWidth="1"/>
    <col min="7" max="7" width="5.00390625" style="7" customWidth="1"/>
    <col min="8" max="8" width="7.00390625" style="7" hidden="1" customWidth="1"/>
    <col min="9" max="9" width="5.421875" style="7" customWidth="1"/>
    <col min="10" max="10" width="6.00390625" style="7" customWidth="1"/>
    <col min="11" max="11" width="5.8515625" style="7" customWidth="1"/>
    <col min="12" max="12" width="5.57421875" style="7" customWidth="1"/>
    <col min="13" max="14" width="5.7109375" style="7" customWidth="1"/>
    <col min="15" max="15" width="6.28125" style="7" customWidth="1"/>
    <col min="16" max="16" width="6.00390625" style="7" customWidth="1"/>
    <col min="17" max="17" width="6.140625" style="7" customWidth="1"/>
    <col min="18" max="19" width="5.421875" style="7" customWidth="1"/>
    <col min="20" max="20" width="6.57421875" style="7" customWidth="1"/>
    <col min="21" max="21" width="6.00390625" style="7" customWidth="1"/>
    <col min="22" max="22" width="6.28125" style="7" customWidth="1"/>
    <col min="23" max="23" width="5.421875" style="7" customWidth="1"/>
    <col min="24" max="24" width="5.7109375" style="7" customWidth="1"/>
  </cols>
  <sheetData>
    <row r="1" ht="12.75">
      <c r="U1" s="7" t="s">
        <v>83</v>
      </c>
    </row>
    <row r="2" spans="1:22" ht="20.25" customHeight="1" thickBot="1">
      <c r="A2" s="71" t="s">
        <v>84</v>
      </c>
      <c r="B2" s="71"/>
      <c r="C2" s="71"/>
      <c r="D2" s="71"/>
      <c r="E2" s="71"/>
      <c r="F2" s="71"/>
      <c r="G2" s="64"/>
      <c r="H2" s="64"/>
      <c r="I2" s="64"/>
      <c r="J2" s="65"/>
      <c r="K2" s="65"/>
      <c r="L2" s="65"/>
      <c r="M2" s="65"/>
      <c r="N2" s="65"/>
      <c r="O2" s="66"/>
      <c r="P2" s="65"/>
      <c r="Q2" s="65"/>
      <c r="R2" s="65"/>
      <c r="S2" s="65"/>
      <c r="T2" s="65"/>
      <c r="U2" s="65"/>
      <c r="V2" s="65"/>
    </row>
    <row r="3" spans="1:24" ht="140.25" customHeight="1">
      <c r="A3" s="120" t="s">
        <v>5</v>
      </c>
      <c r="B3" s="122" t="s">
        <v>6</v>
      </c>
      <c r="C3" s="72" t="s">
        <v>0</v>
      </c>
      <c r="D3" s="73" t="s">
        <v>33</v>
      </c>
      <c r="E3" s="74" t="s">
        <v>34</v>
      </c>
      <c r="F3" s="75" t="s">
        <v>81</v>
      </c>
      <c r="G3" s="75" t="s">
        <v>24</v>
      </c>
      <c r="H3" s="75" t="s">
        <v>25</v>
      </c>
      <c r="I3" s="75" t="s">
        <v>26</v>
      </c>
      <c r="J3" s="76" t="s">
        <v>27</v>
      </c>
      <c r="K3" s="77" t="s">
        <v>3</v>
      </c>
      <c r="L3" s="75" t="s">
        <v>28</v>
      </c>
      <c r="M3" s="75" t="s">
        <v>29</v>
      </c>
      <c r="N3" s="75" t="s">
        <v>20</v>
      </c>
      <c r="O3" s="78" t="s">
        <v>30</v>
      </c>
      <c r="P3" s="75" t="s">
        <v>7</v>
      </c>
      <c r="Q3" s="75" t="s">
        <v>21</v>
      </c>
      <c r="R3" s="75" t="s">
        <v>31</v>
      </c>
      <c r="S3" s="75" t="s">
        <v>35</v>
      </c>
      <c r="T3" s="75" t="s">
        <v>32</v>
      </c>
      <c r="U3" s="75" t="s">
        <v>8</v>
      </c>
      <c r="V3" s="75" t="s">
        <v>36</v>
      </c>
      <c r="W3" s="75" t="s">
        <v>80</v>
      </c>
      <c r="X3" s="79" t="s">
        <v>82</v>
      </c>
    </row>
    <row r="4" spans="1:24" ht="13.5" thickBot="1">
      <c r="A4" s="121"/>
      <c r="B4" s="123"/>
      <c r="C4" s="80" t="s">
        <v>9</v>
      </c>
      <c r="D4" s="81" t="s">
        <v>9</v>
      </c>
      <c r="E4" s="81" t="s">
        <v>9</v>
      </c>
      <c r="F4" s="81" t="s">
        <v>9</v>
      </c>
      <c r="G4" s="58" t="s">
        <v>9</v>
      </c>
      <c r="H4" s="58" t="s">
        <v>9</v>
      </c>
      <c r="I4" s="58" t="s">
        <v>9</v>
      </c>
      <c r="J4" s="82" t="s">
        <v>9</v>
      </c>
      <c r="K4" s="58" t="s">
        <v>9</v>
      </c>
      <c r="L4" s="58" t="s">
        <v>9</v>
      </c>
      <c r="M4" s="58" t="s">
        <v>9</v>
      </c>
      <c r="N4" s="58" t="s">
        <v>9</v>
      </c>
      <c r="O4" s="83" t="s">
        <v>9</v>
      </c>
      <c r="P4" s="82" t="s">
        <v>9</v>
      </c>
      <c r="Q4" s="58" t="s">
        <v>9</v>
      </c>
      <c r="R4" s="58" t="s">
        <v>9</v>
      </c>
      <c r="S4" s="58" t="s">
        <v>9</v>
      </c>
      <c r="T4" s="58" t="s">
        <v>9</v>
      </c>
      <c r="U4" s="58" t="s">
        <v>9</v>
      </c>
      <c r="V4" s="58" t="s">
        <v>9</v>
      </c>
      <c r="W4" s="58" t="s">
        <v>9</v>
      </c>
      <c r="X4" s="84" t="s">
        <v>9</v>
      </c>
    </row>
    <row r="5" spans="1:24" ht="13.5" thickBot="1">
      <c r="A5" s="85"/>
      <c r="B5" s="86" t="s">
        <v>22</v>
      </c>
      <c r="C5" s="87">
        <f>SUM(D5:X5)</f>
        <v>341754</v>
      </c>
      <c r="D5" s="88">
        <f aca="true" t="shared" si="0" ref="D5:I5">SUM(D6,D7,D8,D9,D10,D11,D12,D13,D14,D15,D18)</f>
        <v>67076</v>
      </c>
      <c r="E5" s="89">
        <f t="shared" si="0"/>
        <v>0</v>
      </c>
      <c r="F5" s="90">
        <f t="shared" si="0"/>
        <v>11848</v>
      </c>
      <c r="G5" s="88">
        <f t="shared" si="0"/>
        <v>0</v>
      </c>
      <c r="H5" s="91">
        <f t="shared" si="0"/>
        <v>0</v>
      </c>
      <c r="I5" s="89">
        <f t="shared" si="0"/>
        <v>1700</v>
      </c>
      <c r="J5" s="90">
        <f>SUM(J6,J7,J8,J9,J10,J11,J12,J13,J14,J15,J17,J18,J16)</f>
        <v>94215</v>
      </c>
      <c r="K5" s="90">
        <f aca="true" t="shared" si="1" ref="K5:R5">SUM(K6,K7,K8,K9,K10,K11,K12,K13,K14,K15,K18)</f>
        <v>2400</v>
      </c>
      <c r="L5" s="89">
        <f t="shared" si="1"/>
        <v>300</v>
      </c>
      <c r="M5" s="88">
        <f t="shared" si="1"/>
        <v>10961</v>
      </c>
      <c r="N5" s="92">
        <f t="shared" si="1"/>
        <v>12608</v>
      </c>
      <c r="O5" s="90">
        <f t="shared" si="1"/>
        <v>16033</v>
      </c>
      <c r="P5" s="92">
        <f t="shared" si="1"/>
        <v>40772</v>
      </c>
      <c r="Q5" s="89">
        <f t="shared" si="1"/>
        <v>15093</v>
      </c>
      <c r="R5" s="89">
        <f t="shared" si="1"/>
        <v>3050</v>
      </c>
      <c r="S5" s="92">
        <f>SUM(S6,S7,S8,S9,S10,S11,S12,S13,S14,S15,S18,S16,S17)</f>
        <v>0</v>
      </c>
      <c r="T5" s="92">
        <f>SUM(T6,T7,T8,T9,T10,T11,T12,T13,T14,T15,T18,T16,T17,U18)</f>
        <v>5050</v>
      </c>
      <c r="U5" s="92">
        <f>SUM(U6,U7,U8,U9,U10,U11,U12,U13,U14,U15,U18,U16,U17)</f>
        <v>22960</v>
      </c>
      <c r="V5" s="89">
        <f>SUM(V6,V7,V8,V9,V10,V11,V12,V13,V14,V15,V18,V16,V17)</f>
        <v>5450</v>
      </c>
      <c r="W5" s="89">
        <f>SUM(W6,W7,W8,W9,W10,W11,W12,W13,W14,W15,W18,W16,W17)</f>
        <v>0</v>
      </c>
      <c r="X5" s="93">
        <f>SUM(X6,X7,X8,X9,X10,X11,X12,X13,X14,X15,X18,X16,X17)</f>
        <v>32238</v>
      </c>
    </row>
    <row r="6" spans="1:24" ht="13.5" customHeight="1">
      <c r="A6" s="94">
        <v>1100</v>
      </c>
      <c r="B6" s="95" t="s">
        <v>4</v>
      </c>
      <c r="C6" s="96">
        <f aca="true" t="shared" si="2" ref="C6:C18">SUM(D6:X6)</f>
        <v>133007</v>
      </c>
      <c r="D6" s="97">
        <v>40690</v>
      </c>
      <c r="E6" s="98"/>
      <c r="F6" s="99"/>
      <c r="G6" s="98"/>
      <c r="H6" s="98"/>
      <c r="I6" s="98"/>
      <c r="J6" s="99">
        <v>44145</v>
      </c>
      <c r="K6" s="98"/>
      <c r="L6" s="98"/>
      <c r="M6" s="98">
        <v>6150</v>
      </c>
      <c r="N6" s="98">
        <v>3340</v>
      </c>
      <c r="O6" s="100">
        <v>6532</v>
      </c>
      <c r="P6" s="99">
        <v>18280</v>
      </c>
      <c r="Q6" s="99">
        <v>7420</v>
      </c>
      <c r="R6" s="99"/>
      <c r="S6" s="99"/>
      <c r="T6" s="99">
        <v>3100</v>
      </c>
      <c r="U6" s="99"/>
      <c r="V6" s="99">
        <v>3350</v>
      </c>
      <c r="W6" s="99"/>
      <c r="X6" s="101"/>
    </row>
    <row r="7" spans="1:24" ht="15" customHeight="1">
      <c r="A7" s="102">
        <v>1200</v>
      </c>
      <c r="B7" s="103" t="s">
        <v>10</v>
      </c>
      <c r="C7" s="104">
        <f t="shared" si="2"/>
        <v>38871</v>
      </c>
      <c r="D7" s="105">
        <v>11186</v>
      </c>
      <c r="E7" s="57"/>
      <c r="F7" s="56"/>
      <c r="G7" s="57"/>
      <c r="H7" s="57"/>
      <c r="I7" s="57"/>
      <c r="J7" s="56">
        <v>13570</v>
      </c>
      <c r="K7" s="57"/>
      <c r="L7" s="57"/>
      <c r="M7" s="57">
        <v>1541</v>
      </c>
      <c r="N7" s="57">
        <v>868</v>
      </c>
      <c r="O7" s="61">
        <v>1801</v>
      </c>
      <c r="P7" s="56">
        <v>5422</v>
      </c>
      <c r="Q7" s="56">
        <v>2133</v>
      </c>
      <c r="R7" s="56"/>
      <c r="S7" s="56"/>
      <c r="T7" s="56">
        <v>1320</v>
      </c>
      <c r="U7" s="56"/>
      <c r="V7" s="56">
        <v>1030</v>
      </c>
      <c r="W7" s="56"/>
      <c r="X7" s="106"/>
    </row>
    <row r="8" spans="1:24" ht="23.25" customHeight="1">
      <c r="A8" s="102">
        <v>2100</v>
      </c>
      <c r="B8" s="103" t="s">
        <v>1</v>
      </c>
      <c r="C8" s="104">
        <f t="shared" si="2"/>
        <v>600</v>
      </c>
      <c r="D8" s="105">
        <v>600</v>
      </c>
      <c r="E8" s="57"/>
      <c r="F8" s="56"/>
      <c r="G8" s="57"/>
      <c r="H8" s="57"/>
      <c r="I8" s="57"/>
      <c r="J8" s="56"/>
      <c r="K8" s="57"/>
      <c r="L8" s="57"/>
      <c r="M8" s="57"/>
      <c r="N8" s="57"/>
      <c r="O8" s="61"/>
      <c r="P8" s="56"/>
      <c r="Q8" s="56"/>
      <c r="R8" s="56"/>
      <c r="S8" s="56"/>
      <c r="T8" s="56"/>
      <c r="U8" s="56"/>
      <c r="V8" s="56"/>
      <c r="W8" s="56"/>
      <c r="X8" s="106"/>
    </row>
    <row r="9" spans="1:24" ht="16.5" customHeight="1">
      <c r="A9" s="102">
        <v>2200</v>
      </c>
      <c r="B9" s="103" t="s">
        <v>11</v>
      </c>
      <c r="C9" s="104">
        <f t="shared" si="2"/>
        <v>120978</v>
      </c>
      <c r="D9" s="105">
        <v>10700</v>
      </c>
      <c r="E9" s="57"/>
      <c r="F9" s="56"/>
      <c r="G9" s="57"/>
      <c r="H9" s="57"/>
      <c r="I9" s="57">
        <v>1700</v>
      </c>
      <c r="J9" s="56">
        <v>24700</v>
      </c>
      <c r="K9" s="57"/>
      <c r="L9" s="57">
        <v>300</v>
      </c>
      <c r="M9" s="57">
        <v>670</v>
      </c>
      <c r="N9" s="57">
        <v>6800</v>
      </c>
      <c r="O9" s="61">
        <v>2800</v>
      </c>
      <c r="P9" s="56">
        <v>12170</v>
      </c>
      <c r="Q9" s="56">
        <v>2840</v>
      </c>
      <c r="R9" s="56">
        <v>2550</v>
      </c>
      <c r="S9" s="56"/>
      <c r="T9" s="56">
        <v>250</v>
      </c>
      <c r="U9" s="56">
        <v>22960</v>
      </c>
      <c r="V9" s="56">
        <v>300</v>
      </c>
      <c r="W9" s="56"/>
      <c r="X9" s="106">
        <v>32238</v>
      </c>
    </row>
    <row r="10" spans="1:24" ht="48.75" customHeight="1">
      <c r="A10" s="102">
        <v>2300</v>
      </c>
      <c r="B10" s="103" t="s">
        <v>12</v>
      </c>
      <c r="C10" s="104">
        <f t="shared" si="2"/>
        <v>26550</v>
      </c>
      <c r="D10" s="105">
        <v>3900</v>
      </c>
      <c r="E10" s="57"/>
      <c r="F10" s="56"/>
      <c r="G10" s="59"/>
      <c r="H10" s="59"/>
      <c r="I10" s="59"/>
      <c r="J10" s="16">
        <v>7300</v>
      </c>
      <c r="K10" s="59"/>
      <c r="L10" s="59"/>
      <c r="M10" s="59">
        <v>2600</v>
      </c>
      <c r="N10" s="59">
        <v>1600</v>
      </c>
      <c r="O10" s="62">
        <v>1900</v>
      </c>
      <c r="P10" s="16">
        <v>4900</v>
      </c>
      <c r="Q10" s="16">
        <v>2700</v>
      </c>
      <c r="R10" s="16">
        <v>500</v>
      </c>
      <c r="S10" s="16"/>
      <c r="T10" s="16">
        <v>380</v>
      </c>
      <c r="U10" s="16"/>
      <c r="V10" s="16">
        <v>770</v>
      </c>
      <c r="W10" s="16"/>
      <c r="X10" s="107"/>
    </row>
    <row r="11" spans="1:24" ht="12.75" customHeight="1">
      <c r="A11" s="102">
        <v>2400</v>
      </c>
      <c r="B11" s="103" t="s">
        <v>13</v>
      </c>
      <c r="C11" s="104">
        <f t="shared" si="2"/>
        <v>800</v>
      </c>
      <c r="D11" s="105"/>
      <c r="E11" s="57"/>
      <c r="F11" s="56"/>
      <c r="G11" s="57"/>
      <c r="H11" s="57"/>
      <c r="I11" s="57"/>
      <c r="J11" s="56"/>
      <c r="K11" s="57"/>
      <c r="L11" s="57"/>
      <c r="M11" s="57"/>
      <c r="N11" s="57"/>
      <c r="O11" s="61">
        <v>800</v>
      </c>
      <c r="P11" s="56"/>
      <c r="Q11" s="56"/>
      <c r="R11" s="56"/>
      <c r="S11" s="56"/>
      <c r="T11" s="56"/>
      <c r="U11" s="56"/>
      <c r="V11" s="56"/>
      <c r="W11" s="56"/>
      <c r="X11" s="106"/>
    </row>
    <row r="12" spans="1:24" ht="24" customHeight="1">
      <c r="A12" s="102">
        <v>2500</v>
      </c>
      <c r="B12" s="103" t="s">
        <v>14</v>
      </c>
      <c r="C12" s="104">
        <f t="shared" si="2"/>
        <v>500</v>
      </c>
      <c r="D12" s="105"/>
      <c r="E12" s="57"/>
      <c r="F12" s="56"/>
      <c r="G12" s="57"/>
      <c r="H12" s="57"/>
      <c r="I12" s="57"/>
      <c r="J12" s="56">
        <v>500</v>
      </c>
      <c r="K12" s="57"/>
      <c r="L12" s="57"/>
      <c r="M12" s="57"/>
      <c r="N12" s="57"/>
      <c r="O12" s="61"/>
      <c r="P12" s="56"/>
      <c r="Q12" s="56"/>
      <c r="R12" s="56"/>
      <c r="S12" s="56"/>
      <c r="T12" s="56"/>
      <c r="U12" s="56"/>
      <c r="V12" s="56"/>
      <c r="W12" s="56"/>
      <c r="X12" s="106"/>
    </row>
    <row r="13" spans="1:24" ht="12.75">
      <c r="A13" s="102">
        <v>4000</v>
      </c>
      <c r="B13" s="103" t="s">
        <v>15</v>
      </c>
      <c r="C13" s="104">
        <f t="shared" si="2"/>
        <v>0</v>
      </c>
      <c r="D13" s="105"/>
      <c r="E13" s="57"/>
      <c r="F13" s="56"/>
      <c r="G13" s="57"/>
      <c r="H13" s="57"/>
      <c r="I13" s="57"/>
      <c r="J13" s="56"/>
      <c r="K13" s="57"/>
      <c r="L13" s="57"/>
      <c r="M13" s="57"/>
      <c r="N13" s="57"/>
      <c r="O13" s="61"/>
      <c r="P13" s="56"/>
      <c r="Q13" s="56"/>
      <c r="R13" s="56"/>
      <c r="S13" s="56"/>
      <c r="T13" s="56"/>
      <c r="U13" s="56"/>
      <c r="V13" s="56"/>
      <c r="W13" s="56"/>
      <c r="X13" s="106"/>
    </row>
    <row r="14" spans="1:24" ht="14.25" customHeight="1">
      <c r="A14" s="102">
        <v>5000</v>
      </c>
      <c r="B14" s="103" t="s">
        <v>16</v>
      </c>
      <c r="C14" s="104">
        <f t="shared" si="2"/>
        <v>18048</v>
      </c>
      <c r="D14" s="105"/>
      <c r="E14" s="57"/>
      <c r="F14" s="56">
        <v>11848</v>
      </c>
      <c r="G14" s="57"/>
      <c r="H14" s="57"/>
      <c r="I14" s="57"/>
      <c r="J14" s="56">
        <v>4000</v>
      </c>
      <c r="K14" s="57"/>
      <c r="L14" s="57"/>
      <c r="M14" s="57"/>
      <c r="N14" s="57"/>
      <c r="O14" s="61">
        <v>2200</v>
      </c>
      <c r="P14" s="56"/>
      <c r="Q14" s="56"/>
      <c r="R14" s="56"/>
      <c r="S14" s="56"/>
      <c r="T14" s="56"/>
      <c r="U14" s="56"/>
      <c r="V14" s="56"/>
      <c r="W14" s="56"/>
      <c r="X14" s="106"/>
    </row>
    <row r="15" spans="1:24" ht="23.25" customHeight="1">
      <c r="A15" s="102">
        <v>6200</v>
      </c>
      <c r="B15" s="103" t="s">
        <v>17</v>
      </c>
      <c r="C15" s="104">
        <f t="shared" si="2"/>
        <v>2400</v>
      </c>
      <c r="D15" s="105"/>
      <c r="E15" s="57"/>
      <c r="F15" s="56"/>
      <c r="G15" s="57"/>
      <c r="H15" s="57"/>
      <c r="I15" s="57"/>
      <c r="J15" s="56"/>
      <c r="K15" s="57">
        <v>2400</v>
      </c>
      <c r="L15" s="57"/>
      <c r="M15" s="57"/>
      <c r="N15" s="57"/>
      <c r="O15" s="61"/>
      <c r="P15" s="56"/>
      <c r="Q15" s="56"/>
      <c r="R15" s="56"/>
      <c r="S15" s="56"/>
      <c r="T15" s="56"/>
      <c r="U15" s="56"/>
      <c r="V15" s="56"/>
      <c r="W15" s="56"/>
      <c r="X15" s="106"/>
    </row>
    <row r="16" spans="1:24" ht="12.75" customHeight="1">
      <c r="A16" s="102">
        <v>6300</v>
      </c>
      <c r="B16" s="103" t="s">
        <v>2</v>
      </c>
      <c r="C16" s="104">
        <f t="shared" si="2"/>
        <v>0</v>
      </c>
      <c r="D16" s="105"/>
      <c r="E16" s="57"/>
      <c r="F16" s="56"/>
      <c r="G16" s="57"/>
      <c r="H16" s="57"/>
      <c r="I16" s="57"/>
      <c r="J16" s="56"/>
      <c r="K16" s="57"/>
      <c r="L16" s="57"/>
      <c r="M16" s="57"/>
      <c r="N16" s="57"/>
      <c r="O16" s="61"/>
      <c r="P16" s="56"/>
      <c r="Q16" s="56"/>
      <c r="R16" s="56"/>
      <c r="S16" s="56"/>
      <c r="T16" s="56"/>
      <c r="U16" s="56"/>
      <c r="V16" s="56"/>
      <c r="W16" s="56"/>
      <c r="X16" s="106"/>
    </row>
    <row r="17" spans="1:24" ht="25.5" customHeight="1" thickBot="1">
      <c r="A17" s="108">
        <v>6400</v>
      </c>
      <c r="B17" s="109" t="s">
        <v>18</v>
      </c>
      <c r="C17" s="110">
        <f t="shared" si="2"/>
        <v>0</v>
      </c>
      <c r="D17" s="111"/>
      <c r="E17" s="112"/>
      <c r="F17" s="113"/>
      <c r="G17" s="112"/>
      <c r="H17" s="112"/>
      <c r="I17" s="112"/>
      <c r="J17" s="113"/>
      <c r="K17" s="112"/>
      <c r="L17" s="112"/>
      <c r="M17" s="112"/>
      <c r="N17" s="112"/>
      <c r="O17" s="114"/>
      <c r="P17" s="113"/>
      <c r="Q17" s="113"/>
      <c r="R17" s="113"/>
      <c r="S17" s="113"/>
      <c r="T17" s="113"/>
      <c r="U17" s="113"/>
      <c r="V17" s="113"/>
      <c r="W17" s="113"/>
      <c r="X17" s="115"/>
    </row>
    <row r="18" spans="1:24" ht="0.75" customHeight="1">
      <c r="A18" s="116">
        <v>7200</v>
      </c>
      <c r="B18" s="117" t="s">
        <v>19</v>
      </c>
      <c r="C18" s="118">
        <f t="shared" si="2"/>
        <v>0</v>
      </c>
      <c r="D18" s="119"/>
      <c r="E18" s="119"/>
      <c r="F18" s="116"/>
      <c r="G18" s="119"/>
      <c r="H18" s="119"/>
      <c r="I18" s="119"/>
      <c r="J18" s="116"/>
      <c r="K18" s="98"/>
      <c r="L18" s="119"/>
      <c r="M18" s="119"/>
      <c r="N18" s="119"/>
      <c r="O18" s="119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2:22" ht="12.75">
      <c r="B19" s="8"/>
      <c r="C19" s="8"/>
      <c r="F19" s="67"/>
      <c r="L19" s="68"/>
      <c r="M19" s="68"/>
      <c r="N19" s="68"/>
      <c r="O19" s="69"/>
      <c r="P19" s="68"/>
      <c r="Q19" s="68"/>
      <c r="R19" s="68"/>
      <c r="S19" s="68"/>
      <c r="T19" s="68"/>
      <c r="U19" s="68"/>
      <c r="V19" s="68"/>
    </row>
    <row r="20" spans="2:22" ht="15.75">
      <c r="B20" s="60" t="s">
        <v>23</v>
      </c>
      <c r="C20" s="60"/>
      <c r="D20" s="70"/>
      <c r="E20" s="70"/>
      <c r="F20" s="70"/>
      <c r="G20" s="63"/>
      <c r="H20" s="6"/>
      <c r="I20" s="6"/>
      <c r="J20" s="6"/>
      <c r="K20" s="6"/>
      <c r="L20" s="6"/>
      <c r="M20" s="6"/>
      <c r="N20" s="6"/>
      <c r="O20" s="69"/>
      <c r="P20" s="68"/>
      <c r="Q20" s="68"/>
      <c r="R20" s="68"/>
      <c r="S20" s="68"/>
      <c r="T20" s="68"/>
      <c r="U20" s="68"/>
      <c r="V20" s="68"/>
    </row>
  </sheetData>
  <sheetProtection/>
  <mergeCells count="2">
    <mergeCell ref="A3:A4"/>
    <mergeCell ref="B3:B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3">
      <selection activeCell="M19" sqref="M19"/>
    </sheetView>
  </sheetViews>
  <sheetFormatPr defaultColWidth="9.140625" defaultRowHeight="12.75" outlineLevelRow="1"/>
  <cols>
    <col min="1" max="1" width="44.28125" style="0" customWidth="1"/>
    <col min="2" max="2" width="11.28125" style="0" customWidth="1"/>
    <col min="3" max="3" width="10.8515625" style="0" customWidth="1"/>
    <col min="4" max="4" width="8.7109375" style="0" customWidth="1"/>
    <col min="5" max="5" width="9.140625" style="0" customWidth="1"/>
    <col min="6" max="6" width="9.8515625" style="0" customWidth="1"/>
    <col min="7" max="7" width="9.28125" style="0" customWidth="1"/>
    <col min="8" max="8" width="8.28125" style="0" customWidth="1"/>
    <col min="9" max="9" width="9.00390625" style="0" customWidth="1"/>
    <col min="10" max="10" width="10.00390625" style="0" customWidth="1"/>
    <col min="11" max="11" width="9.28125" style="0" customWidth="1"/>
    <col min="13" max="15" width="9.421875" style="0" customWidth="1"/>
    <col min="16" max="16" width="9.28125" style="0" customWidth="1"/>
    <col min="17" max="17" width="10.57421875" style="0" bestFit="1" customWidth="1"/>
    <col min="18" max="18" width="7.421875" style="12" customWidth="1"/>
    <col min="19" max="19" width="9.421875" style="0" customWidth="1"/>
  </cols>
  <sheetData>
    <row r="1" spans="1:16" ht="12.75">
      <c r="A1" s="7" t="s">
        <v>39</v>
      </c>
      <c r="K1" s="11"/>
      <c r="M1" s="11"/>
      <c r="N1" s="11"/>
      <c r="O1" s="11"/>
      <c r="P1" s="11"/>
    </row>
    <row r="2" spans="1:19" ht="95.25" customHeight="1">
      <c r="A2" s="13"/>
      <c r="B2" s="14" t="s">
        <v>40</v>
      </c>
      <c r="C2" s="14" t="s">
        <v>41</v>
      </c>
      <c r="D2" s="14" t="s">
        <v>42</v>
      </c>
      <c r="E2" s="14" t="s">
        <v>43</v>
      </c>
      <c r="F2" s="14" t="s">
        <v>44</v>
      </c>
      <c r="G2" s="14" t="s">
        <v>45</v>
      </c>
      <c r="H2" s="15" t="s">
        <v>46</v>
      </c>
      <c r="I2" s="15" t="s">
        <v>47</v>
      </c>
      <c r="J2" s="16" t="s">
        <v>48</v>
      </c>
      <c r="K2" s="17" t="s">
        <v>49</v>
      </c>
      <c r="L2" s="14" t="s">
        <v>50</v>
      </c>
      <c r="M2" s="18" t="s">
        <v>51</v>
      </c>
      <c r="N2" s="18" t="s">
        <v>52</v>
      </c>
      <c r="O2" s="18" t="s">
        <v>53</v>
      </c>
      <c r="P2" s="19" t="s">
        <v>54</v>
      </c>
      <c r="Q2" s="20" t="s">
        <v>55</v>
      </c>
      <c r="R2" s="21" t="s">
        <v>56</v>
      </c>
      <c r="S2" s="22"/>
    </row>
    <row r="3" spans="1:19" ht="15">
      <c r="A3" s="3" t="s">
        <v>57</v>
      </c>
      <c r="B3" s="3">
        <f>B28-O3</f>
        <v>0</v>
      </c>
      <c r="C3" s="13"/>
      <c r="D3" s="13"/>
      <c r="E3" s="3"/>
      <c r="F3" s="3"/>
      <c r="G3" s="3"/>
      <c r="H3" s="3"/>
      <c r="I3" s="3"/>
      <c r="J3" s="4"/>
      <c r="K3" s="23"/>
      <c r="L3" s="24"/>
      <c r="M3" s="25"/>
      <c r="N3" s="25"/>
      <c r="O3" s="26">
        <f>B23</f>
        <v>438</v>
      </c>
      <c r="P3" s="27"/>
      <c r="Q3" s="24"/>
      <c r="R3" s="28">
        <f aca="true" t="shared" si="0" ref="R3:R12">SUM(B3:Q3)</f>
        <v>438</v>
      </c>
      <c r="S3" s="29"/>
    </row>
    <row r="4" spans="1:19" ht="15">
      <c r="A4" s="3" t="s">
        <v>58</v>
      </c>
      <c r="B4" s="3">
        <f>C28-N4-O4-P4</f>
        <v>0</v>
      </c>
      <c r="C4" s="30"/>
      <c r="D4" s="13"/>
      <c r="E4" s="3"/>
      <c r="F4" s="3"/>
      <c r="G4" s="3"/>
      <c r="H4" s="3"/>
      <c r="I4" s="3"/>
      <c r="J4" s="3"/>
      <c r="K4" s="23"/>
      <c r="L4" s="31"/>
      <c r="M4" s="32"/>
      <c r="N4" s="32">
        <f>C21</f>
        <v>1425</v>
      </c>
      <c r="O4" s="32">
        <f>C23</f>
        <v>1770</v>
      </c>
      <c r="P4" s="33">
        <v>23878</v>
      </c>
      <c r="Q4" s="24"/>
      <c r="R4" s="28">
        <f t="shared" si="0"/>
        <v>27073</v>
      </c>
      <c r="S4" s="29"/>
    </row>
    <row r="5" spans="1:19" ht="15">
      <c r="A5" s="3" t="s">
        <v>59</v>
      </c>
      <c r="B5" s="32">
        <f>D28-N5-O5</f>
        <v>0</v>
      </c>
      <c r="C5" s="31"/>
      <c r="D5" s="13"/>
      <c r="E5" s="3"/>
      <c r="F5" s="3"/>
      <c r="G5" s="3"/>
      <c r="H5" s="3"/>
      <c r="I5" s="3"/>
      <c r="J5" s="3"/>
      <c r="K5" s="34"/>
      <c r="L5" s="33"/>
      <c r="M5" s="35"/>
      <c r="N5" s="35">
        <f>D21</f>
        <v>2766</v>
      </c>
      <c r="O5" s="35">
        <f>D23</f>
        <v>989</v>
      </c>
      <c r="P5" s="33"/>
      <c r="Q5" s="33"/>
      <c r="R5" s="28">
        <f t="shared" si="0"/>
        <v>3755</v>
      </c>
      <c r="S5" s="29"/>
    </row>
    <row r="6" spans="1:19" ht="15">
      <c r="A6" s="36" t="s">
        <v>60</v>
      </c>
      <c r="B6" s="35">
        <f>F28-N6-O6</f>
        <v>0</v>
      </c>
      <c r="C6" s="30"/>
      <c r="D6" s="37"/>
      <c r="E6" s="36"/>
      <c r="F6" s="3"/>
      <c r="G6" s="3"/>
      <c r="H6" s="3"/>
      <c r="I6" s="3"/>
      <c r="J6" s="3"/>
      <c r="K6" s="34"/>
      <c r="L6" s="24"/>
      <c r="M6" s="32"/>
      <c r="N6" s="32">
        <f>F21</f>
        <v>4172</v>
      </c>
      <c r="O6" s="32">
        <f>F23</f>
        <v>2334</v>
      </c>
      <c r="P6" s="24"/>
      <c r="Q6" s="24"/>
      <c r="R6" s="28">
        <f t="shared" si="0"/>
        <v>6506</v>
      </c>
      <c r="S6" s="29"/>
    </row>
    <row r="7" spans="1:19" ht="15">
      <c r="A7" s="3" t="s">
        <v>61</v>
      </c>
      <c r="B7" s="3">
        <f>G28-N7-O7-P7</f>
        <v>0</v>
      </c>
      <c r="C7" s="31"/>
      <c r="D7" s="13"/>
      <c r="E7" s="3"/>
      <c r="F7" s="3"/>
      <c r="G7" s="3"/>
      <c r="H7" s="3"/>
      <c r="I7" s="3"/>
      <c r="J7" s="3"/>
      <c r="K7" s="23"/>
      <c r="L7" s="24"/>
      <c r="M7" s="32"/>
      <c r="N7" s="32">
        <f>G21</f>
        <v>3000</v>
      </c>
      <c r="O7" s="32">
        <f>G23</f>
        <v>600</v>
      </c>
      <c r="P7" s="24">
        <v>4141</v>
      </c>
      <c r="Q7" s="24"/>
      <c r="R7" s="28">
        <f t="shared" si="0"/>
        <v>7741</v>
      </c>
      <c r="S7" s="29"/>
    </row>
    <row r="8" spans="1:19" ht="15">
      <c r="A8" s="3" t="s">
        <v>62</v>
      </c>
      <c r="B8" s="3">
        <f>E28-N8</f>
        <v>-456</v>
      </c>
      <c r="C8" s="31"/>
      <c r="D8" s="13"/>
      <c r="E8" s="3"/>
      <c r="F8" s="3"/>
      <c r="G8" s="3"/>
      <c r="H8" s="3"/>
      <c r="I8" s="3"/>
      <c r="J8" s="3"/>
      <c r="K8" s="34"/>
      <c r="L8" s="33"/>
      <c r="M8" s="35"/>
      <c r="N8" s="35">
        <f>E21</f>
        <v>1964</v>
      </c>
      <c r="O8" s="35"/>
      <c r="P8" s="33"/>
      <c r="Q8" s="30"/>
      <c r="R8" s="28">
        <f t="shared" si="0"/>
        <v>1508</v>
      </c>
      <c r="S8" s="29"/>
    </row>
    <row r="9" spans="1:19" ht="15">
      <c r="A9" s="3" t="s">
        <v>63</v>
      </c>
      <c r="B9" s="3">
        <f>H28-N9-P10</f>
        <v>0</v>
      </c>
      <c r="C9" s="31"/>
      <c r="D9" s="13"/>
      <c r="E9" s="3"/>
      <c r="F9" s="3"/>
      <c r="G9" s="3"/>
      <c r="H9" s="3"/>
      <c r="I9" s="3"/>
      <c r="J9" s="38"/>
      <c r="K9" s="23"/>
      <c r="L9" s="3"/>
      <c r="M9" s="32"/>
      <c r="N9" s="32">
        <f>H21</f>
        <v>4022</v>
      </c>
      <c r="O9" s="32"/>
      <c r="P9" s="39"/>
      <c r="Q9" s="24"/>
      <c r="R9" s="28">
        <f t="shared" si="0"/>
        <v>4022</v>
      </c>
      <c r="S9" s="29"/>
    </row>
    <row r="10" spans="1:19" ht="15">
      <c r="A10" s="3" t="s">
        <v>64</v>
      </c>
      <c r="B10" s="3">
        <f>H19-P10</f>
        <v>0</v>
      </c>
      <c r="C10" s="31"/>
      <c r="D10" s="13"/>
      <c r="E10" s="3"/>
      <c r="F10" s="3"/>
      <c r="G10" s="3"/>
      <c r="H10" s="3"/>
      <c r="I10" s="3"/>
      <c r="J10" s="38"/>
      <c r="K10" s="23"/>
      <c r="L10" s="3">
        <v>8278</v>
      </c>
      <c r="M10" s="32"/>
      <c r="N10" s="32"/>
      <c r="O10" s="32"/>
      <c r="P10" s="39">
        <f>H19</f>
        <v>0</v>
      </c>
      <c r="Q10" s="24"/>
      <c r="R10" s="28">
        <f>SUM(B10:Q10)</f>
        <v>8278</v>
      </c>
      <c r="S10" s="29"/>
    </row>
    <row r="11" spans="1:19" ht="15">
      <c r="A11" s="3" t="s">
        <v>65</v>
      </c>
      <c r="B11" s="3">
        <v>0</v>
      </c>
      <c r="C11" s="31"/>
      <c r="D11" s="13"/>
      <c r="E11" s="3"/>
      <c r="F11" s="3"/>
      <c r="G11" s="3"/>
      <c r="H11" s="3"/>
      <c r="I11" s="3"/>
      <c r="J11" s="3"/>
      <c r="K11" s="23"/>
      <c r="L11" s="3"/>
      <c r="M11" s="31"/>
      <c r="N11" s="31"/>
      <c r="O11" s="31"/>
      <c r="P11" s="39"/>
      <c r="Q11" s="24"/>
      <c r="R11" s="28">
        <f t="shared" si="0"/>
        <v>0</v>
      </c>
      <c r="S11" s="29"/>
    </row>
    <row r="12" spans="1:19" ht="15">
      <c r="A12" s="3" t="s">
        <v>66</v>
      </c>
      <c r="B12" s="3">
        <f>I28-N12-O12</f>
        <v>360</v>
      </c>
      <c r="C12" s="30"/>
      <c r="D12" s="13"/>
      <c r="E12" s="3"/>
      <c r="F12" s="3"/>
      <c r="G12" s="3"/>
      <c r="H12" s="3"/>
      <c r="I12" s="3"/>
      <c r="J12" s="3"/>
      <c r="K12" s="24"/>
      <c r="L12" s="24"/>
      <c r="M12" s="32"/>
      <c r="N12" s="32">
        <f>I21</f>
        <v>2850</v>
      </c>
      <c r="O12" s="32">
        <f>I23</f>
        <v>500</v>
      </c>
      <c r="P12" s="33"/>
      <c r="Q12" s="33"/>
      <c r="R12" s="28">
        <f t="shared" si="0"/>
        <v>3710</v>
      </c>
      <c r="S12" s="29"/>
    </row>
    <row r="13" spans="1:19" ht="12.75">
      <c r="A13" s="13" t="s">
        <v>67</v>
      </c>
      <c r="B13" s="40">
        <f>SUM(B3:B12)</f>
        <v>-96</v>
      </c>
      <c r="C13" s="40">
        <f aca="true" t="shared" si="1" ref="C13:Q13">SUM(C3:C12)</f>
        <v>0</v>
      </c>
      <c r="D13" s="40">
        <f t="shared" si="1"/>
        <v>0</v>
      </c>
      <c r="E13" s="40">
        <f t="shared" si="1"/>
        <v>0</v>
      </c>
      <c r="F13" s="40">
        <f t="shared" si="1"/>
        <v>0</v>
      </c>
      <c r="G13" s="40">
        <f>SUM(G3:G12)</f>
        <v>0</v>
      </c>
      <c r="H13" s="40">
        <f>SUM(H3:H12)</f>
        <v>0</v>
      </c>
      <c r="I13" s="40">
        <f>SUM(I3:I12)</f>
        <v>0</v>
      </c>
      <c r="J13" s="40">
        <f t="shared" si="1"/>
        <v>0</v>
      </c>
      <c r="K13" s="40">
        <f t="shared" si="1"/>
        <v>0</v>
      </c>
      <c r="L13" s="40">
        <f t="shared" si="1"/>
        <v>8278</v>
      </c>
      <c r="M13" s="40">
        <f t="shared" si="1"/>
        <v>0</v>
      </c>
      <c r="N13" s="40">
        <f t="shared" si="1"/>
        <v>20199</v>
      </c>
      <c r="O13" s="40">
        <f t="shared" si="1"/>
        <v>6631</v>
      </c>
      <c r="P13" s="40">
        <f t="shared" si="1"/>
        <v>28019</v>
      </c>
      <c r="Q13" s="40">
        <f t="shared" si="1"/>
        <v>0</v>
      </c>
      <c r="R13" s="28">
        <f>SUM(B13:Q13)</f>
        <v>63031</v>
      </c>
      <c r="S13" s="29"/>
    </row>
    <row r="14" ht="12.75">
      <c r="A14" t="s">
        <v>68</v>
      </c>
    </row>
    <row r="15" spans="1:18" ht="30">
      <c r="A15" s="41" t="s">
        <v>69</v>
      </c>
      <c r="B15" s="41" t="s">
        <v>57</v>
      </c>
      <c r="C15" s="41" t="s">
        <v>58</v>
      </c>
      <c r="D15" s="41" t="s">
        <v>59</v>
      </c>
      <c r="E15" s="41" t="s">
        <v>62</v>
      </c>
      <c r="F15" s="41" t="s">
        <v>60</v>
      </c>
      <c r="G15" s="41" t="s">
        <v>61</v>
      </c>
      <c r="H15" s="41" t="s">
        <v>63</v>
      </c>
      <c r="I15" s="41" t="s">
        <v>66</v>
      </c>
      <c r="J15" s="41" t="s">
        <v>70</v>
      </c>
      <c r="L15" s="42"/>
      <c r="M15" s="43"/>
      <c r="N15" s="43"/>
      <c r="O15" s="43"/>
      <c r="R15"/>
    </row>
    <row r="16" spans="1:18" ht="45">
      <c r="A16" s="2" t="s">
        <v>71</v>
      </c>
      <c r="B16" s="41"/>
      <c r="C16" s="41"/>
      <c r="D16" s="41"/>
      <c r="E16" s="41"/>
      <c r="F16" s="44"/>
      <c r="G16" s="41"/>
      <c r="H16" s="41"/>
      <c r="I16" s="41"/>
      <c r="J16" s="41"/>
      <c r="K16" s="7" t="s">
        <v>72</v>
      </c>
      <c r="L16" s="43"/>
      <c r="M16" s="43"/>
      <c r="N16" s="43"/>
      <c r="O16" s="43"/>
      <c r="R16"/>
    </row>
    <row r="17" spans="1:18" ht="45">
      <c r="A17" s="1" t="s">
        <v>73</v>
      </c>
      <c r="B17" s="41"/>
      <c r="C17" s="41"/>
      <c r="D17" s="41"/>
      <c r="E17" s="41"/>
      <c r="F17" s="41"/>
      <c r="G17" s="41">
        <v>4141</v>
      </c>
      <c r="H17" s="41"/>
      <c r="I17" s="41"/>
      <c r="J17" s="41"/>
      <c r="L17" s="43"/>
      <c r="M17" s="43"/>
      <c r="N17" s="43"/>
      <c r="O17" s="43"/>
      <c r="R17"/>
    </row>
    <row r="18" spans="1:18" ht="15">
      <c r="A18" s="1" t="s">
        <v>38</v>
      </c>
      <c r="B18" s="41"/>
      <c r="C18" s="41"/>
      <c r="D18" s="41"/>
      <c r="E18" s="41">
        <v>-456</v>
      </c>
      <c r="F18" s="41"/>
      <c r="G18" s="41"/>
      <c r="H18" s="41"/>
      <c r="I18" s="41"/>
      <c r="J18" s="41"/>
      <c r="L18" s="43"/>
      <c r="M18" s="43"/>
      <c r="N18" s="43"/>
      <c r="O18" s="43"/>
      <c r="R18"/>
    </row>
    <row r="19" spans="1:18" ht="30">
      <c r="A19" s="45" t="s">
        <v>74</v>
      </c>
      <c r="B19" s="41"/>
      <c r="C19" s="41"/>
      <c r="D19" s="41"/>
      <c r="E19" s="41"/>
      <c r="F19" s="41"/>
      <c r="G19" s="41"/>
      <c r="H19" s="44"/>
      <c r="I19" s="41"/>
      <c r="J19" s="41"/>
      <c r="L19" s="43"/>
      <c r="M19" s="43"/>
      <c r="N19" s="43"/>
      <c r="O19" s="44">
        <v>19605</v>
      </c>
      <c r="R19"/>
    </row>
    <row r="20" spans="1:18" ht="30">
      <c r="A20" s="45" t="s">
        <v>75</v>
      </c>
      <c r="B20" s="41"/>
      <c r="C20" s="41"/>
      <c r="D20" s="44"/>
      <c r="E20" s="41"/>
      <c r="F20" s="41"/>
      <c r="G20" s="41"/>
      <c r="H20" s="41"/>
      <c r="I20" s="41"/>
      <c r="J20" s="41"/>
      <c r="L20" s="43"/>
      <c r="M20" s="43"/>
      <c r="N20" s="43"/>
      <c r="O20" s="44">
        <v>19834</v>
      </c>
      <c r="R20"/>
    </row>
    <row r="21" spans="1:18" ht="30">
      <c r="A21" s="1" t="s">
        <v>37</v>
      </c>
      <c r="B21" s="41"/>
      <c r="C21" s="41">
        <v>1425</v>
      </c>
      <c r="D21" s="41">
        <v>2766</v>
      </c>
      <c r="E21" s="41">
        <v>1964</v>
      </c>
      <c r="F21" s="41">
        <v>4172</v>
      </c>
      <c r="G21" s="41">
        <v>3000</v>
      </c>
      <c r="H21" s="41">
        <v>4022</v>
      </c>
      <c r="I21" s="41">
        <v>2850</v>
      </c>
      <c r="J21" s="41"/>
      <c r="K21" s="10"/>
      <c r="L21" s="43"/>
      <c r="M21" s="43"/>
      <c r="N21" s="43"/>
      <c r="O21" s="43"/>
      <c r="R21"/>
    </row>
    <row r="22" spans="1:18" ht="30">
      <c r="A22" s="45" t="s">
        <v>76</v>
      </c>
      <c r="B22" s="46"/>
      <c r="C22" s="46"/>
      <c r="D22" s="46"/>
      <c r="E22" s="46"/>
      <c r="F22" s="46"/>
      <c r="G22" s="41"/>
      <c r="H22" s="41"/>
      <c r="I22" s="44">
        <v>360</v>
      </c>
      <c r="J22" s="41"/>
      <c r="L22" s="43"/>
      <c r="M22" s="43"/>
      <c r="N22" s="43"/>
      <c r="O22" s="43"/>
      <c r="R22"/>
    </row>
    <row r="23" spans="1:18" ht="30">
      <c r="A23" s="47" t="s">
        <v>77</v>
      </c>
      <c r="B23" s="41">
        <v>438</v>
      </c>
      <c r="C23" s="41">
        <v>1770</v>
      </c>
      <c r="D23" s="41">
        <v>989</v>
      </c>
      <c r="E23" s="41"/>
      <c r="F23" s="41">
        <v>2334</v>
      </c>
      <c r="G23" s="41">
        <v>600</v>
      </c>
      <c r="H23" s="41"/>
      <c r="I23" s="41">
        <v>500</v>
      </c>
      <c r="J23" s="41"/>
      <c r="K23" s="7" t="s">
        <v>78</v>
      </c>
      <c r="L23" s="43"/>
      <c r="M23" s="43"/>
      <c r="N23" s="43"/>
      <c r="O23" s="43"/>
      <c r="R23"/>
    </row>
    <row r="24" spans="1:18" ht="30">
      <c r="A24" s="48" t="s">
        <v>79</v>
      </c>
      <c r="B24" s="41"/>
      <c r="C24" s="41">
        <v>23878</v>
      </c>
      <c r="D24" s="41"/>
      <c r="E24" s="41"/>
      <c r="F24" s="41"/>
      <c r="G24" s="41"/>
      <c r="H24" s="41"/>
      <c r="I24" s="41"/>
      <c r="J24" s="41"/>
      <c r="L24" s="43"/>
      <c r="M24" s="43"/>
      <c r="N24" s="43"/>
      <c r="O24" s="43"/>
      <c r="R24"/>
    </row>
    <row r="25" spans="1:18" ht="15">
      <c r="A25" s="49"/>
      <c r="B25" s="41"/>
      <c r="C25" s="41"/>
      <c r="D25" s="41"/>
      <c r="E25" s="41"/>
      <c r="F25" s="41"/>
      <c r="G25" s="41"/>
      <c r="H25" s="41"/>
      <c r="I25" s="41"/>
      <c r="J25" s="41"/>
      <c r="L25" s="43"/>
      <c r="M25" s="43"/>
      <c r="N25" s="43"/>
      <c r="O25" s="43"/>
      <c r="R25"/>
    </row>
    <row r="26" spans="1:18" ht="15">
      <c r="A26" s="50"/>
      <c r="B26" s="41"/>
      <c r="C26" s="41"/>
      <c r="D26" s="41"/>
      <c r="E26" s="41"/>
      <c r="F26" s="41"/>
      <c r="G26" s="41"/>
      <c r="H26" s="41"/>
      <c r="I26" s="41"/>
      <c r="J26" s="41"/>
      <c r="L26" s="43"/>
      <c r="M26" s="43"/>
      <c r="N26" s="43"/>
      <c r="O26" s="43"/>
      <c r="R26"/>
    </row>
    <row r="27" spans="1:18" ht="15" outlineLevel="1">
      <c r="A27" s="41"/>
      <c r="B27" s="3"/>
      <c r="C27" s="3"/>
      <c r="D27" s="3"/>
      <c r="E27" s="3"/>
      <c r="F27" s="3"/>
      <c r="G27" s="51"/>
      <c r="H27" s="38"/>
      <c r="I27" s="3"/>
      <c r="J27" s="3"/>
      <c r="L27" s="9"/>
      <c r="M27" s="43"/>
      <c r="N27" s="43"/>
      <c r="O27" s="43"/>
      <c r="R27"/>
    </row>
    <row r="28" spans="1:18" ht="15">
      <c r="A28" s="52" t="s">
        <v>56</v>
      </c>
      <c r="B28" s="5">
        <f aca="true" t="shared" si="2" ref="B28:J28">SUM(B16:B27)</f>
        <v>438</v>
      </c>
      <c r="C28" s="5">
        <f>SUM(C16:C27)</f>
        <v>27073</v>
      </c>
      <c r="D28" s="5">
        <f t="shared" si="2"/>
        <v>3755</v>
      </c>
      <c r="E28" s="5">
        <f t="shared" si="2"/>
        <v>1508</v>
      </c>
      <c r="F28" s="5">
        <f t="shared" si="2"/>
        <v>6506</v>
      </c>
      <c r="G28" s="5">
        <f t="shared" si="2"/>
        <v>7741</v>
      </c>
      <c r="H28" s="5">
        <f t="shared" si="2"/>
        <v>4022</v>
      </c>
      <c r="I28" s="5">
        <f t="shared" si="2"/>
        <v>3710</v>
      </c>
      <c r="J28" s="5">
        <f t="shared" si="2"/>
        <v>0</v>
      </c>
      <c r="L28" s="9"/>
      <c r="M28" s="43"/>
      <c r="N28" s="43"/>
      <c r="O28" s="43"/>
      <c r="R28"/>
    </row>
    <row r="29" ht="15">
      <c r="F29" s="53"/>
    </row>
    <row r="31" spans="12:16" ht="12.75">
      <c r="L31" s="54"/>
      <c r="P31" s="55"/>
    </row>
    <row r="32" ht="12.75">
      <c r="P32" s="55"/>
    </row>
    <row r="33" ht="12.75">
      <c r="P33" s="55"/>
    </row>
    <row r="34" ht="12.75">
      <c r="P34" s="55"/>
    </row>
    <row r="35" ht="12.75">
      <c r="P35" s="55"/>
    </row>
    <row r="36" ht="12.75">
      <c r="P36" s="55"/>
    </row>
    <row r="37" ht="12.75">
      <c r="P37" s="55"/>
    </row>
    <row r="38" ht="12.75">
      <c r="P38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2021-05-26T11:58:52Z</cp:lastPrinted>
  <dcterms:created xsi:type="dcterms:W3CDTF">2006-04-20T10:34:24Z</dcterms:created>
  <dcterms:modified xsi:type="dcterms:W3CDTF">2021-08-05T11:01:06Z</dcterms:modified>
  <cp:category/>
  <cp:version/>
  <cp:contentType/>
  <cp:contentStatus/>
</cp:coreProperties>
</file>