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88" activeTab="0"/>
  </bookViews>
  <sheets>
    <sheet name="Darba plāns_2021" sheetId="1" r:id="rId1"/>
    <sheet name="Sheet3" sheetId="2" r:id="rId2"/>
    <sheet name="Sheet4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<sst xmlns="http://schemas.openxmlformats.org/spreadsheetml/2006/main" count="1193" uniqueCount="412">
  <si>
    <t>OGRES NOVADA PAŠVALDĪBAS AĢENTŪRAS</t>
  </si>
  <si>
    <t>“OGRES NOVADA KULTŪRAS CENTRS”</t>
  </si>
  <si>
    <t>Laiks</t>
  </si>
  <si>
    <t>Pasākums</t>
  </si>
  <si>
    <t>EKK</t>
  </si>
  <si>
    <t>Izdevumu apraksts</t>
  </si>
  <si>
    <t>SL (EUR)</t>
  </si>
  <si>
    <t>Kopā (EUR)</t>
  </si>
  <si>
    <t>Plānotie ieņēmumi</t>
  </si>
  <si>
    <t>Atbildīgais</t>
  </si>
  <si>
    <t>Kopā</t>
  </si>
  <si>
    <t>PF (EUR)</t>
  </si>
  <si>
    <t>SL</t>
  </si>
  <si>
    <t xml:space="preserve">PF </t>
  </si>
  <si>
    <t xml:space="preserve">Kopā </t>
  </si>
  <si>
    <t>DARBA PLĀNS 2021. GADAM</t>
  </si>
  <si>
    <t>OGRES KULTŪRAS CENTRA darba plāns 2021. gadam</t>
  </si>
  <si>
    <t>Ogres novada darba plāns 2021. gadam</t>
  </si>
  <si>
    <t>E.S.Lokste</t>
  </si>
  <si>
    <t>Scenogrāfija</t>
  </si>
  <si>
    <t>prezentācijas izdevumi</t>
  </si>
  <si>
    <t>Prezentācijas materiāli</t>
  </si>
  <si>
    <t>Koncertmeistars</t>
  </si>
  <si>
    <t>d.dev.soc.n.</t>
  </si>
  <si>
    <t>Ziedi</t>
  </si>
  <si>
    <t>Februāris</t>
  </si>
  <si>
    <t>17.04.</t>
  </si>
  <si>
    <t>Senioru deju kopu sadancis"Vizbuļu putenis" (Astras)</t>
  </si>
  <si>
    <t>Aprīlis</t>
  </si>
  <si>
    <t>Ampīra balle</t>
  </si>
  <si>
    <t>Pavasaris</t>
  </si>
  <si>
    <t>JK GRĪVA pavasara koncerts</t>
  </si>
  <si>
    <t>koncertmeistares honorārs (1cilv)</t>
  </si>
  <si>
    <t>04.05.</t>
  </si>
  <si>
    <t>LR neatkarības deklarācijas pasludināšanas gadadiena</t>
  </si>
  <si>
    <t>09.05.</t>
  </si>
  <si>
    <t>Agnetas Krilovas mūzikas koncerts</t>
  </si>
  <si>
    <t>soliste, pianiste, flautiste</t>
  </si>
  <si>
    <t>d.dev.soc.nod.</t>
  </si>
  <si>
    <t>30.05.</t>
  </si>
  <si>
    <t>BDS PĪLĀDZĪTIS atskaites koncerts</t>
  </si>
  <si>
    <t>Jūnijs</t>
  </si>
  <si>
    <t>Jūlijs</t>
  </si>
  <si>
    <t>Darba dev.soc.nod.5%</t>
  </si>
  <si>
    <t>20.06.</t>
  </si>
  <si>
    <t xml:space="preserve">Sakrālās mūzikas koncerts - baznīca
</t>
  </si>
  <si>
    <t>ērģelnieks</t>
  </si>
  <si>
    <t>Prezentācijas izdevumi</t>
  </si>
  <si>
    <t>Vasara</t>
  </si>
  <si>
    <t>autorlīgums</t>
  </si>
  <si>
    <t>ritma grupa RDKS</t>
  </si>
  <si>
    <t>PO Horizonts jubilejas koncerts "Vilim Kokamegi 75"</t>
  </si>
  <si>
    <t>9.10.</t>
  </si>
  <si>
    <t>FK ARTAVA 30.gadu jubilejas pasākums</t>
  </si>
  <si>
    <t>ziedi</t>
  </si>
  <si>
    <t>30.10.</t>
  </si>
  <si>
    <t>Fotogrāfijas seminārs "Egona Spura ceļš"</t>
  </si>
  <si>
    <t>kafijas galds</t>
  </si>
  <si>
    <t>scenogrāfija</t>
  </si>
  <si>
    <t>Oktobris</t>
  </si>
  <si>
    <t>Foto kluba Ogrei veltīta izstāde</t>
  </si>
  <si>
    <t>11.11.</t>
  </si>
  <si>
    <t>18.11.</t>
  </si>
  <si>
    <t>27.11.</t>
  </si>
  <si>
    <t>SDK OGRĒNIETIS un draugu koncerts</t>
  </si>
  <si>
    <t>Novembris</t>
  </si>
  <si>
    <t>VPDK Raksti rudens koncerts</t>
  </si>
  <si>
    <t>28.11.</t>
  </si>
  <si>
    <t>5.12.</t>
  </si>
  <si>
    <t>12.12.</t>
  </si>
  <si>
    <t>19.12.</t>
  </si>
  <si>
    <t>Decembris</t>
  </si>
  <si>
    <t>JK GRĪVA Ziemassvētku koncerts</t>
  </si>
  <si>
    <t>Stīgu kvartets (4cilv)</t>
  </si>
  <si>
    <t>RASA Ziemassvētki</t>
  </si>
  <si>
    <t>SVILPASTES muzikāls uzvedums</t>
  </si>
  <si>
    <t>RASA Koncerts SPĒKS UN DAILE  ar vk ĶEKAVA - koncertmeistars</t>
  </si>
  <si>
    <t xml:space="preserve">koncertmeistars </t>
  </si>
  <si>
    <t>SVILPASTES sadraudzības koncerts</t>
  </si>
  <si>
    <t>Marts</t>
  </si>
  <si>
    <t>Upes koncerti (1.)</t>
  </si>
  <si>
    <t>Upes koncerti (2.)</t>
  </si>
  <si>
    <t xml:space="preserve">Skolotāju kamerkoris koncerts “Dziesma Latvijai” </t>
  </si>
  <si>
    <t>D.dev.soc.n.5%</t>
  </si>
  <si>
    <t>L.Baumane</t>
  </si>
  <si>
    <t>Materiāli kult.pasākumam</t>
  </si>
  <si>
    <t>Kultūras pakalpojuma līgums</t>
  </si>
  <si>
    <t>L.Indriksone</t>
  </si>
  <si>
    <t>Pakalpojumu līgums</t>
  </si>
  <si>
    <t>Kino bērniem LZ</t>
  </si>
  <si>
    <t xml:space="preserve">Kultūras pakalpojuma LĪGUMS ar VSIA “Latvijas koncerti” </t>
  </si>
  <si>
    <t>Teātra izrāde Lielā zāle</t>
  </si>
  <si>
    <t>Koncerts Deju zāle / ceturtdiena</t>
  </si>
  <si>
    <t>Kultūras pakalpojuma līgums / vai autorlīgums</t>
  </si>
  <si>
    <t>Pieredzes apmaiņas brauciens</t>
  </si>
  <si>
    <t>Transporta  pakalpojums</t>
  </si>
  <si>
    <t>I.Caunīte</t>
  </si>
  <si>
    <t>Represēto diena</t>
  </si>
  <si>
    <t xml:space="preserve">autorlīgums </t>
  </si>
  <si>
    <t xml:space="preserve">Starpnovadu seminārs </t>
  </si>
  <si>
    <t>autorlīgumi</t>
  </si>
  <si>
    <t>D.dev.soc.nod.5%</t>
  </si>
  <si>
    <t>04.04.</t>
  </si>
  <si>
    <t>Lieldienas</t>
  </si>
  <si>
    <t>pasākuma vadītājs(autoratl)</t>
  </si>
  <si>
    <t>aktivitātes bērniem (rēķins)</t>
  </si>
  <si>
    <t>Materiāli kult.pasākumam / noformējums</t>
  </si>
  <si>
    <t>Koncerts</t>
  </si>
  <si>
    <t>14.05.</t>
  </si>
  <si>
    <t>Boney Fields </t>
  </si>
  <si>
    <t>pārcelts no 19.04.</t>
  </si>
  <si>
    <t>Stādu tirgus</t>
  </si>
  <si>
    <t>I.Eglīte</t>
  </si>
  <si>
    <t>Pakalpojuma līgums</t>
  </si>
  <si>
    <t>d.dev.soc.n 5%</t>
  </si>
  <si>
    <t>Saulgriežu tirgus</t>
  </si>
  <si>
    <t>19.06.</t>
  </si>
  <si>
    <t>tehniskās izmaksas</t>
  </si>
  <si>
    <t>autoratlīdzība</t>
  </si>
  <si>
    <t>18.06.</t>
  </si>
  <si>
    <t>L. Baumane</t>
  </si>
  <si>
    <t>14.06.</t>
  </si>
  <si>
    <t>11.06.</t>
  </si>
  <si>
    <t>Izklaides programmas bērniem</t>
  </si>
  <si>
    <t>projekcijas / video</t>
  </si>
  <si>
    <t xml:space="preserve">skatuves tehnika </t>
  </si>
  <si>
    <t>kultūras pakalpojuma līgumi / grupas</t>
  </si>
  <si>
    <t xml:space="preserve">autorlīgumi </t>
  </si>
  <si>
    <t>pakalpojuma  nomas līgumi / teltis u.c.</t>
  </si>
  <si>
    <t>Kafijas galds, pusdienas</t>
  </si>
  <si>
    <t>Horeogrāfi</t>
  </si>
  <si>
    <t>Koncerta vadītājs, scenārija autors</t>
  </si>
  <si>
    <t>Reprezentācijas izdevumi</t>
  </si>
  <si>
    <t>Ģimenes diena uz Zelta liepas un kāpnēm</t>
  </si>
  <si>
    <t>05.06.</t>
  </si>
  <si>
    <t>Saulgrieži Plāterē</t>
  </si>
  <si>
    <t>Folkloras darbnīcas</t>
  </si>
  <si>
    <t>Autoratlīdzība folkloras kopai</t>
  </si>
  <si>
    <t>Pasākuma vadītājs (autoratlīdzība)</t>
  </si>
  <si>
    <t xml:space="preserve">Scenogrāfija </t>
  </si>
  <si>
    <t xml:space="preserve">Tualetes noma </t>
  </si>
  <si>
    <t>Izstāde mākslas zonā/ vasaras dārzā</t>
  </si>
  <si>
    <t>Koncerts pilsētas skvērā (1.)</t>
  </si>
  <si>
    <t>Koncerts pilsētas skvērā (2.)</t>
  </si>
  <si>
    <t>02.07.</t>
  </si>
  <si>
    <t>09.07.</t>
  </si>
  <si>
    <t>16.07.</t>
  </si>
  <si>
    <t>23.07.</t>
  </si>
  <si>
    <t>30.07.</t>
  </si>
  <si>
    <t>Koncerts pilsētas skvērā (3.)</t>
  </si>
  <si>
    <t>Koncerts pilsētas skvērā (4.)</t>
  </si>
  <si>
    <t>Koncerts pilsētas skvērā (5.)</t>
  </si>
  <si>
    <t>Koncerts pilsētas skvērā (6.)</t>
  </si>
  <si>
    <t>Koncerts pilsētas skvērā (7.)</t>
  </si>
  <si>
    <t>Koncerts Vasaras dārzā / ceturtdiena (1.)</t>
  </si>
  <si>
    <t>Koncerts Vasaras dārzā / ceturtdiena (2.)</t>
  </si>
  <si>
    <t>06.08.</t>
  </si>
  <si>
    <t>13.08.</t>
  </si>
  <si>
    <t>20. - 21.08.</t>
  </si>
  <si>
    <t>Pilsētas svētki</t>
  </si>
  <si>
    <t>Skaņas, gaismas noma</t>
  </si>
  <si>
    <t>Apsardze</t>
  </si>
  <si>
    <t>Muzikālās programmas</t>
  </si>
  <si>
    <t>Autorlīgumi</t>
  </si>
  <si>
    <t>Darba dev.soc.n.5%</t>
  </si>
  <si>
    <t>Video projekcijas nodrošinājums</t>
  </si>
  <si>
    <t>Salūts</t>
  </si>
  <si>
    <t>Tualešu noma</t>
  </si>
  <si>
    <t>ziedi noformējumam</t>
  </si>
  <si>
    <t>21.08.</t>
  </si>
  <si>
    <t>Svētku tirgus</t>
  </si>
  <si>
    <t>Dzejas dienas</t>
  </si>
  <si>
    <t>Koncerts vai teātris bērniem</t>
  </si>
  <si>
    <t>02.10.</t>
  </si>
  <si>
    <t>Rudens tirgus</t>
  </si>
  <si>
    <t xml:space="preserve">Kultūras pakalpojuma LĪGUMS </t>
  </si>
  <si>
    <t>24.10.</t>
  </si>
  <si>
    <t>Mauglis</t>
  </si>
  <si>
    <t>pārcelts no pavasara 2020</t>
  </si>
  <si>
    <t>Lācplēša diena</t>
  </si>
  <si>
    <t>Scenogrāfija, materiāli</t>
  </si>
  <si>
    <t>Latvijas Republikas proklamēšanas 103. gadadiena</t>
  </si>
  <si>
    <t>Tehniskais nodrošinājums</t>
  </si>
  <si>
    <t xml:space="preserve">scenogrāfija  </t>
  </si>
  <si>
    <t>03.12.</t>
  </si>
  <si>
    <t>Zvaigznes bērns / Dinsbergs</t>
  </si>
  <si>
    <t>09.12.</t>
  </si>
  <si>
    <t>Eolika</t>
  </si>
  <si>
    <t>Telpu noma</t>
  </si>
  <si>
    <t>23.12.</t>
  </si>
  <si>
    <t>Ziemassvētku tirdziņš / kult programma</t>
  </si>
  <si>
    <t>Ziemassvētku</t>
  </si>
  <si>
    <t xml:space="preserve">LIELAIS VECGADA KONCERTS    </t>
  </si>
  <si>
    <t>31.12.</t>
  </si>
  <si>
    <t>Jaungada balle</t>
  </si>
  <si>
    <t>Mūzikas grupa (rēķins)</t>
  </si>
  <si>
    <t>Pasākuma vadītājs (autoratl)</t>
  </si>
  <si>
    <t>DJ</t>
  </si>
  <si>
    <t>Šovprogramma (rēķins)</t>
  </si>
  <si>
    <t>2.Adventes koncerts</t>
  </si>
  <si>
    <t>3.Adventes koncerts</t>
  </si>
  <si>
    <t>4.Adventes koncerts</t>
  </si>
  <si>
    <t>1.Adventes koncerts</t>
  </si>
  <si>
    <t>Kopā kontrolei</t>
  </si>
  <si>
    <t>Ogres teātra darba plāns 2021. gadam</t>
  </si>
  <si>
    <t>Ogres teātra izrāde</t>
  </si>
  <si>
    <t>I.Rodiņa</t>
  </si>
  <si>
    <t>Grima-frizūru pakalpojums</t>
  </si>
  <si>
    <t>AKKA/LAA</t>
  </si>
  <si>
    <t>Dekorāciju labošana (remonts)</t>
  </si>
  <si>
    <t>Drukas darbi (programmiņas, afišas)</t>
  </si>
  <si>
    <t>Tērpu tīrīšana</t>
  </si>
  <si>
    <t>Maijs</t>
  </si>
  <si>
    <t xml:space="preserve">Ogres teātra pirmizrāde </t>
  </si>
  <si>
    <t>NOZIEGUMS UN SODS</t>
  </si>
  <si>
    <t>Mākslinieku atalgojums (scenogrāfija, gaismu partitūra, horeogrāfija)</t>
  </si>
  <si>
    <t>Šuvējas pakalpojumi</t>
  </si>
  <si>
    <t>Rekvizītu, kostīmu materiālu iegāde</t>
  </si>
  <si>
    <t>Septembris</t>
  </si>
  <si>
    <t>Ogres teātra pirmizrāde OTELLO</t>
  </si>
  <si>
    <t>Mākslinieku atalgojums (kostīmi, scenogrāfija, gaismu partitūra, video, horeogrāfija)</t>
  </si>
  <si>
    <t>Dekorāciju izgatavošana</t>
  </si>
  <si>
    <t>Ogres teātra pirmizrāde PIECI VAKARI</t>
  </si>
  <si>
    <t>Mākslinieku atalgojums (scenogrāfija, kostīmi, gaismu partitūra, horeogrāfija)</t>
  </si>
  <si>
    <t>Dekorāciju izstrāde, rekvizīti, kostīmu materiāli</t>
  </si>
  <si>
    <t>CIEMUPES TAUTAS NAMA darba plāns 2021. gadam</t>
  </si>
  <si>
    <t>D.Sosnare</t>
  </si>
  <si>
    <t>Kino filmas demonstrēšana</t>
  </si>
  <si>
    <t>Par filmas demonstrēšanu</t>
  </si>
  <si>
    <t>04.04.2021.</t>
  </si>
  <si>
    <t>Autorlīgums</t>
  </si>
  <si>
    <t>Materiāli kult.pas.</t>
  </si>
  <si>
    <t>"Satiec savu meistaru"</t>
  </si>
  <si>
    <t>Materiāli kult. Pas.</t>
  </si>
  <si>
    <t>04.05.2021.</t>
  </si>
  <si>
    <t>Baltā galdauta svētki</t>
  </si>
  <si>
    <t>Muzeju nakts</t>
  </si>
  <si>
    <t>Izstādes noma</t>
  </si>
  <si>
    <t>Pagasta diena</t>
  </si>
  <si>
    <t>23.06.2021.</t>
  </si>
  <si>
    <t>Līgo zaļumballe</t>
  </si>
  <si>
    <t>Jāņu zāļu izstāde un vainagu pīšanas meistarklase</t>
  </si>
  <si>
    <t>3.07.2021.</t>
  </si>
  <si>
    <t>Džeza mūzikas vakars</t>
  </si>
  <si>
    <t>Skatuves noma</t>
  </si>
  <si>
    <t>14.08.2021.</t>
  </si>
  <si>
    <t>Kapu svētki</t>
  </si>
  <si>
    <t>Autorlīgums mācītājam</t>
  </si>
  <si>
    <t>Augusts</t>
  </si>
  <si>
    <t>Transporta izdevumi</t>
  </si>
  <si>
    <t>Lekcija "Izzini sevi"</t>
  </si>
  <si>
    <t>Tēja kopā ar aktieri</t>
  </si>
  <si>
    <t>09.10.2021.</t>
  </si>
  <si>
    <t>Svecīšu vakars</t>
  </si>
  <si>
    <t>Senioru atpūtas pasākums</t>
  </si>
  <si>
    <t>Leļļu teātris</t>
  </si>
  <si>
    <t>Ķirbju izstāde</t>
  </si>
  <si>
    <t>Latvijas Republikas Proklamēšanas dienas svētku pasākums</t>
  </si>
  <si>
    <t>Deju laiks</t>
  </si>
  <si>
    <t>Egles iedegšana</t>
  </si>
  <si>
    <t>Saulgriežu pasākums</t>
  </si>
  <si>
    <t>Kino klubiņš</t>
  </si>
  <si>
    <t>Filmas demonstrēšanas licence</t>
  </si>
  <si>
    <t>25.12.2021.</t>
  </si>
  <si>
    <t>Ziemassvētku balle</t>
  </si>
  <si>
    <t>Kopā pārbaudei</t>
  </si>
  <si>
    <t>Kamerizrāžu festivāls Ogrē</t>
  </si>
  <si>
    <t>(no visas LV teātri)</t>
  </si>
  <si>
    <t>kafijas galds žūrijai, uzkodas noslēgumā</t>
  </si>
  <si>
    <t>Ogres novada teātru skate Ogrē</t>
  </si>
  <si>
    <t>(1 vai 2 dienas)</t>
  </si>
  <si>
    <t>Žūrija (2 cilv ) uzņ.līg.</t>
  </si>
  <si>
    <t>Ziedi, balvas</t>
  </si>
  <si>
    <t>Ēdināšana, kafijas galds</t>
  </si>
  <si>
    <t>sekretārs (uzņēm.līg.)</t>
  </si>
  <si>
    <t>D. dev.soc.nod. 24.09%</t>
  </si>
  <si>
    <t>Vidzemes Deju svētku obligātā repertuāra precizēšanas seminārs</t>
  </si>
  <si>
    <t>D grupas (6 kolektīvi 4 dejas)</t>
  </si>
  <si>
    <t>koncertmeistars</t>
  </si>
  <si>
    <t>horeogrāfa honorārs</t>
  </si>
  <si>
    <t>D.dev.soc.nod. 5%</t>
  </si>
  <si>
    <t>E grupas (6 kolektīvi 4 dejas)</t>
  </si>
  <si>
    <t> Jaunrades deju konkursa fināls Valmierā</t>
  </si>
  <si>
    <t>transports vadītājiem</t>
  </si>
  <si>
    <t>Sieviešu koru kopmēģinājums Ulbrokā (3 kori)</t>
  </si>
  <si>
    <t>Jaukto koru kopmēģinājums Ulbrokā (12 kori)</t>
  </si>
  <si>
    <t>Feb</t>
  </si>
  <si>
    <t>B grupas (3 kolektīvi 4 dejas)</t>
  </si>
  <si>
    <t>A grupas (2 kolektīvi 4 dejas)</t>
  </si>
  <si>
    <t>F grupas (6 kolektīvi 1 deja)</t>
  </si>
  <si>
    <t>Ansambļu skates I kārta Lielvārdes mūzikas skolā</t>
  </si>
  <si>
    <t>prezentācijas izdevumi (dāvaniņas žūrijai, vadītājiem)</t>
  </si>
  <si>
    <t>kafijas galds/pusdienas</t>
  </si>
  <si>
    <t>žūrija 3 cilv.</t>
  </si>
  <si>
    <t>sekretārs</t>
  </si>
  <si>
    <t>27.03.-29.03.</t>
  </si>
  <si>
    <t>XI Latvijas pūtēju orķestru konkurss</t>
  </si>
  <si>
    <t>(Mazā zāle)</t>
  </si>
  <si>
    <t>prezentācijas izdevumi, ziedi</t>
  </si>
  <si>
    <t>autorlīgums (vadītājs)</t>
  </si>
  <si>
    <t>Kafijas galds/pusdienas žūrijai</t>
  </si>
  <si>
    <t xml:space="preserve">Senioru koru kopmēģinājums </t>
  </si>
  <si>
    <t>(Altera - 6 kori kopā)</t>
  </si>
  <si>
    <t xml:space="preserve">Koncertmeistars </t>
  </si>
  <si>
    <t>Kafijas galds</t>
  </si>
  <si>
    <t>Ogres novada deju skate</t>
  </si>
  <si>
    <t>(27 vadītāji)</t>
  </si>
  <si>
    <t>ēdināšana (10cilv)</t>
  </si>
  <si>
    <t>dāvaniņas (vadītājiem)</t>
  </si>
  <si>
    <t>vadītājs - autorlīgums</t>
  </si>
  <si>
    <t>Skroderdienas</t>
  </si>
  <si>
    <t>(OT novadā)</t>
  </si>
  <si>
    <t>d.dev.soc.n.5%</t>
  </si>
  <si>
    <t>saimnieciskie izdevumi - ģenerators, bio tualetes</t>
  </si>
  <si>
    <t>Dārziņa svētki Ogresgalā (A.Birziņa)</t>
  </si>
  <si>
    <t>autorlīgumi (5)</t>
  </si>
  <si>
    <t>transports 3 koriem</t>
  </si>
  <si>
    <t>muzikanti - grupa</t>
  </si>
  <si>
    <t>saimnieciskie izdevumi (podestūra, skaņu tehnika)</t>
  </si>
  <si>
    <t>Sept</t>
  </si>
  <si>
    <t>Seminārs/lekcija deju vadītājiem</t>
  </si>
  <si>
    <t>(I.Mistre organizatore)</t>
  </si>
  <si>
    <t>Koncertmeistare</t>
  </si>
  <si>
    <t>kafijas galds / pusdienas</t>
  </si>
  <si>
    <t>Okt</t>
  </si>
  <si>
    <t>Deju kopmēģinājumi Vislatvijas Dziesmu un Deju svētku lieluzvedumam ''Mūžīgais dzinējs"</t>
  </si>
  <si>
    <t>Horeogrāfu honorārs</t>
  </si>
  <si>
    <t xml:space="preserve">Kafijas galds </t>
  </si>
  <si>
    <t xml:space="preserve">Senioru diena ONKC (LZ / DZ) </t>
  </si>
  <si>
    <t>(uzstājas paši seniori)</t>
  </si>
  <si>
    <t>AR DOMI!</t>
  </si>
  <si>
    <t>Kopā novadam</t>
  </si>
  <si>
    <t>Stand Up izrāde</t>
  </si>
  <si>
    <t>Materiāli pas.org</t>
  </si>
  <si>
    <t>Satiec savu meistaru</t>
  </si>
  <si>
    <t>Materiāli pas.org.</t>
  </si>
  <si>
    <t>pakalpojuma līgums</t>
  </si>
  <si>
    <t>Kino</t>
  </si>
  <si>
    <t>4. maija svētki</t>
  </si>
  <si>
    <t>DK "Ābeļzieds" draugu koncerts</t>
  </si>
  <si>
    <t>DK "Ābolēni" draugu koncerts</t>
  </si>
  <si>
    <t xml:space="preserve">Dalības maksa pasākumam </t>
  </si>
  <si>
    <t>,,Lecam pa jaunam, lecam pa vecam’’</t>
  </si>
  <si>
    <t>Dalības maksa</t>
  </si>
  <si>
    <t>16.06.</t>
  </si>
  <si>
    <t>Trejdeviņu ziedu vainagu meistarklase</t>
  </si>
  <si>
    <t>23.06.</t>
  </si>
  <si>
    <t>Līgo balle</t>
  </si>
  <si>
    <t xml:space="preserve">Pakalpojuma līgums </t>
  </si>
  <si>
    <t>Brīvdabas kino</t>
  </si>
  <si>
    <t>Ogresgala pagasta svētki</t>
  </si>
  <si>
    <t>Pakalpojuma līgums (viesmākslinieku grupa)</t>
  </si>
  <si>
    <t>Autorlīgums (pasākuma vadītājs)</t>
  </si>
  <si>
    <t>Autorlīgums (aktivitātes)</t>
  </si>
  <si>
    <t>Materiāli pas.org (dekorācijas)</t>
  </si>
  <si>
    <t>Kapusvētki</t>
  </si>
  <si>
    <t>04.09.</t>
  </si>
  <si>
    <t>Pakalpojuma rēķins</t>
  </si>
  <si>
    <t>Senioru diena</t>
  </si>
  <si>
    <t>materiāli kult.pasākumam</t>
  </si>
  <si>
    <t>Grāmatas prezentācija</t>
  </si>
  <si>
    <t>Improvizācijas teātris</t>
  </si>
  <si>
    <t>Lāčplēša diena</t>
  </si>
  <si>
    <t>18. novembris - Valsts svētki</t>
  </si>
  <si>
    <t>autoratlīdzības līgums</t>
  </si>
  <si>
    <t>Pak.līgums</t>
  </si>
  <si>
    <t>Pakalpojuma līg.</t>
  </si>
  <si>
    <t>Ziemassvētku pasākums bērniem</t>
  </si>
  <si>
    <t>Kliņģeru meistarklase</t>
  </si>
  <si>
    <t>Ziemassvētku koncerts</t>
  </si>
  <si>
    <t>OGRESGALA TAUTAS NAMA darba plāns 2021. gadam</t>
  </si>
  <si>
    <t>Kopā aģentūra</t>
  </si>
  <si>
    <t>Izstāde Izstāžu zālē (3)</t>
  </si>
  <si>
    <t>PO Horizonts  66 g. jubilejas koncerts</t>
  </si>
  <si>
    <t>Atorlīgums</t>
  </si>
  <si>
    <t>Foto kluba izstāde DEJA</t>
  </si>
  <si>
    <t>Materiāli - darba izdruka</t>
  </si>
  <si>
    <t>Stīgu kvartets honorārs</t>
  </si>
  <si>
    <t xml:space="preserve">Kultūras pakalpojuma līgums </t>
  </si>
  <si>
    <t>03.06.</t>
  </si>
  <si>
    <t>10.06.</t>
  </si>
  <si>
    <t>17.06.</t>
  </si>
  <si>
    <t>RASA</t>
  </si>
  <si>
    <t>Skolotāju kamerkoris koncerts “Dziesma Latvijai” (Upes koncerts 3.)</t>
  </si>
  <si>
    <t>Izstāde mākslas zonā/ vasaras dārzā (2.)</t>
  </si>
  <si>
    <t>Honorārs solistam</t>
  </si>
  <si>
    <t>Honorārs reto instrum.</t>
  </si>
  <si>
    <t>Izstāde Izstāžu zālē (5.)</t>
  </si>
  <si>
    <t xml:space="preserve">Prezentācijas izdevumi </t>
  </si>
  <si>
    <t>(~17 ansambļi)</t>
  </si>
  <si>
    <t>Ogres novada koru skate Ogrē</t>
  </si>
  <si>
    <t>Meņģeles pagasta Zemnieku svētki</t>
  </si>
  <si>
    <t>Kopā Ciemupes TN</t>
  </si>
  <si>
    <t>Kopā Ogresgala TN</t>
  </si>
  <si>
    <t>15.02.</t>
  </si>
  <si>
    <t>Jaukto koru kopmēģinājums</t>
  </si>
  <si>
    <t>15.03.</t>
  </si>
  <si>
    <t>16.03.</t>
  </si>
  <si>
    <t>Sieviešu koru kopmēģinājums</t>
  </si>
  <si>
    <t>11.05.</t>
  </si>
  <si>
    <t>18.05.</t>
  </si>
  <si>
    <t>07.06.</t>
  </si>
  <si>
    <t>Dārziņa svētku kopmēģinājums</t>
  </si>
  <si>
    <t>Ķeipenes Mākslas plenērs</t>
  </si>
  <si>
    <t>Žūrija 3cilv</t>
  </si>
  <si>
    <t>Transports Dziesmu svētku repertuāra mēģinājumiem un skatēm</t>
  </si>
  <si>
    <t>Izstāde Izstāžu zālē (4)</t>
  </si>
  <si>
    <t>Kopā teātrim</t>
  </si>
  <si>
    <t>Kontrolei</t>
  </si>
  <si>
    <t>Pielikums Nr.8</t>
  </si>
  <si>
    <t>Ogres novada pašvaldības domes</t>
  </si>
  <si>
    <t>05.08.2021. Saistošajiem noteikumiem Nr.15/2021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</si>
</sst>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VL&quot;#,##0_);\(&quot;LVL&quot;#,##0\)"/>
    <numFmt numFmtId="165" formatCode="&quot;LVL&quot;#,##0_);[Red]\(&quot;LVL&quot;#,##0\)"/>
    <numFmt numFmtId="166" formatCode="&quot;LVL&quot;#,##0.00_);\(&quot;LVL&quot;#,##0.00\)"/>
    <numFmt numFmtId="167" formatCode="&quot;LVL&quot;#,##0.00_);[Red]\(&quot;LVL&quot;#,##0.00\)"/>
    <numFmt numFmtId="168" formatCode="_(&quot;LVL&quot;* #,##0_);_(&quot;LVL&quot;* \(#,##0\);_(&quot;LVL&quot;* &quot;-&quot;_);_(@_)"/>
    <numFmt numFmtId="169" formatCode="_(* #,##0_);_(* \(#,##0\);_(* &quot;-&quot;_);_(@_)"/>
    <numFmt numFmtId="170" formatCode="_(&quot;LVL&quot;* #,##0.00_);_(&quot;LVL&quot;* \(#,##0.00\);_(&quot;LVL&quot;* &quot;-&quot;??_);_(@_)"/>
    <numFmt numFmtId="171" formatCode="_(* #,##0.00_);_(* \(#,##0.00\);_(* &quot;-&quot;??_);_(@_)"/>
    <numFmt numFmtId="172" formatCode="mmm\ dd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6]dddd\,\ yyyy&quot;. gada &quot;d\.\ mmmm"/>
    <numFmt numFmtId="179" formatCode="0.0"/>
    <numFmt numFmtId="180" formatCode="0.000"/>
    <numFmt numFmtId="181" formatCode="0.00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62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color indexed="25"/>
      <name val="Times New Roman"/>
      <family val="1"/>
    </font>
    <font>
      <b/>
      <sz val="9"/>
      <color indexed="53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7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62"/>
      <name val="Times New Roman"/>
      <family val="1"/>
    </font>
    <font>
      <sz val="9"/>
      <color indexed="62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9" tint="-0.24997000396251678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7030A0"/>
      <name val="Times New Roman"/>
      <family val="1"/>
    </font>
    <font>
      <sz val="9"/>
      <color rgb="FF7030A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6" fillId="0" borderId="10" xfId="0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57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wrapText="1"/>
    </xf>
    <xf numFmtId="1" fontId="2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1" fontId="5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/>
    </xf>
    <xf numFmtId="16" fontId="1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2" xfId="0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7" xfId="0" applyFont="1" applyFill="1" applyBorder="1" applyAlignment="1">
      <alignment horizontal="right" wrapText="1"/>
    </xf>
    <xf numFmtId="1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4" fontId="1" fillId="0" borderId="11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wrapText="1"/>
    </xf>
    <xf numFmtId="14" fontId="6" fillId="0" borderId="11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9" fillId="0" borderId="2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4" fontId="2" fillId="0" borderId="11" xfId="0" applyNumberFormat="1" applyFont="1" applyFill="1" applyBorder="1" applyAlignment="1">
      <alignment/>
    </xf>
    <xf numFmtId="1" fontId="2" fillId="0" borderId="15" xfId="0" applyNumberFormat="1" applyFont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1" fontId="1" fillId="0" borderId="10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1" fillId="33" borderId="0" xfId="0" applyFont="1" applyFill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Fill="1" applyBorder="1" applyAlignment="1">
      <alignment/>
    </xf>
    <xf numFmtId="1" fontId="2" fillId="0" borderId="21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17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 wrapText="1"/>
    </xf>
    <xf numFmtId="1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vertical="center" wrapText="1"/>
    </xf>
    <xf numFmtId="14" fontId="1" fillId="0" borderId="17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/>
    </xf>
    <xf numFmtId="0" fontId="1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 horizontal="right" wrapText="1"/>
    </xf>
    <xf numFmtId="0" fontId="1" fillId="0" borderId="22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2" fillId="33" borderId="17" xfId="0" applyFont="1" applyFill="1" applyBorder="1" applyAlignment="1">
      <alignment/>
    </xf>
    <xf numFmtId="1" fontId="2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35" borderId="10" xfId="0" applyFont="1" applyFill="1" applyBorder="1" applyAlignment="1">
      <alignment wrapText="1"/>
    </xf>
    <xf numFmtId="1" fontId="1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27" xfId="0" applyNumberFormat="1" applyFont="1" applyBorder="1" applyAlignment="1">
      <alignment horizontal="right"/>
    </xf>
    <xf numFmtId="0" fontId="2" fillId="0" borderId="28" xfId="0" applyFont="1" applyFill="1" applyBorder="1" applyAlignment="1">
      <alignment horizontal="left"/>
    </xf>
    <xf numFmtId="0" fontId="1" fillId="0" borderId="23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36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/>
    </xf>
    <xf numFmtId="0" fontId="1" fillId="36" borderId="10" xfId="0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right" wrapText="1"/>
    </xf>
    <xf numFmtId="1" fontId="2" fillId="0" borderId="12" xfId="0" applyNumberFormat="1" applyFont="1" applyBorder="1" applyAlignment="1">
      <alignment horizontal="right" wrapText="1"/>
    </xf>
    <xf numFmtId="1" fontId="1" fillId="36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1" fontId="1" fillId="0" borderId="17" xfId="0" applyNumberFormat="1" applyFont="1" applyBorder="1" applyAlignment="1">
      <alignment horizontal="right" wrapText="1"/>
    </xf>
    <xf numFmtId="1" fontId="1" fillId="0" borderId="19" xfId="0" applyNumberFormat="1" applyFont="1" applyBorder="1" applyAlignment="1">
      <alignment wrapText="1"/>
    </xf>
    <xf numFmtId="1" fontId="2" fillId="0" borderId="17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14" fontId="1" fillId="0" borderId="10" xfId="0" applyNumberFormat="1" applyFont="1" applyBorder="1" applyAlignment="1">
      <alignment horizontal="right" wrapText="1"/>
    </xf>
    <xf numFmtId="0" fontId="2" fillId="0" borderId="22" xfId="0" applyFont="1" applyBorder="1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4" xfId="0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4" fillId="36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" fontId="1" fillId="0" borderId="29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3" fillId="36" borderId="10" xfId="0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1" fontId="1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1" fillId="0" borderId="32" xfId="0" applyFont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32" xfId="0" applyFont="1" applyFill="1" applyBorder="1" applyAlignment="1">
      <alignment horizontal="right"/>
    </xf>
    <xf numFmtId="1" fontId="1" fillId="35" borderId="10" xfId="0" applyNumberFormat="1" applyFont="1" applyFill="1" applyBorder="1" applyAlignment="1">
      <alignment horizontal="right"/>
    </xf>
    <xf numFmtId="0" fontId="1" fillId="35" borderId="32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1" fontId="1" fillId="35" borderId="15" xfId="0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" fillId="35" borderId="15" xfId="0" applyFont="1" applyFill="1" applyBorder="1" applyAlignment="1">
      <alignment/>
    </xf>
    <xf numFmtId="0" fontId="2" fillId="35" borderId="16" xfId="0" applyFont="1" applyFill="1" applyBorder="1" applyAlignment="1">
      <alignment horizontal="right"/>
    </xf>
    <xf numFmtId="1" fontId="1" fillId="35" borderId="16" xfId="0" applyNumberFormat="1" applyFont="1" applyFill="1" applyBorder="1" applyAlignment="1">
      <alignment horizontal="right"/>
    </xf>
    <xf numFmtId="0" fontId="1" fillId="35" borderId="14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2" fillId="0" borderId="16" xfId="0" applyFont="1" applyBorder="1" applyAlignment="1">
      <alignment horizontal="right" wrapText="1"/>
    </xf>
    <xf numFmtId="1" fontId="2" fillId="0" borderId="16" xfId="0" applyNumberFormat="1" applyFont="1" applyBorder="1" applyAlignment="1">
      <alignment horizontal="right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37" borderId="33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2" fillId="35" borderId="18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1" fontId="1" fillId="0" borderId="30" xfId="0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right"/>
    </xf>
    <xf numFmtId="0" fontId="1" fillId="37" borderId="10" xfId="0" applyFont="1" applyFill="1" applyBorder="1" applyAlignment="1">
      <alignment/>
    </xf>
    <xf numFmtId="1" fontId="2" fillId="35" borderId="16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1" fontId="1" fillId="0" borderId="16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2" fillId="0" borderId="16" xfId="0" applyNumberFormat="1" applyFont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right"/>
    </xf>
    <xf numFmtId="0" fontId="1" fillId="0" borderId="16" xfId="0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right" wrapText="1"/>
    </xf>
    <xf numFmtId="2" fontId="2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16" fontId="1" fillId="0" borderId="16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0" xfId="0" applyFont="1" applyBorder="1" applyAlignment="1">
      <alignment horizontal="center"/>
    </xf>
    <xf numFmtId="1" fontId="1" fillId="36" borderId="17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" fontId="1" fillId="0" borderId="17" xfId="0" applyNumberFormat="1" applyFont="1" applyBorder="1" applyAlignment="1">
      <alignment horizontal="right" vertical="center" wrapText="1"/>
    </xf>
    <xf numFmtId="1" fontId="2" fillId="0" borderId="34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" fontId="57" fillId="0" borderId="1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16" fontId="1" fillId="0" borderId="12" xfId="0" applyNumberFormat="1" applyFont="1" applyBorder="1" applyAlignment="1">
      <alignment horizontal="right"/>
    </xf>
    <xf numFmtId="0" fontId="1" fillId="0" borderId="24" xfId="0" applyFont="1" applyBorder="1" applyAlignment="1">
      <alignment wrapText="1"/>
    </xf>
    <xf numFmtId="0" fontId="1" fillId="0" borderId="27" xfId="0" applyFont="1" applyBorder="1" applyAlignment="1">
      <alignment wrapText="1"/>
    </xf>
    <xf numFmtId="16" fontId="1" fillId="0" borderId="17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1" fontId="61" fillId="0" borderId="10" xfId="0" applyNumberFormat="1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1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right"/>
    </xf>
    <xf numFmtId="0" fontId="61" fillId="0" borderId="24" xfId="0" applyFont="1" applyBorder="1" applyAlignment="1">
      <alignment/>
    </xf>
    <xf numFmtId="0" fontId="60" fillId="36" borderId="12" xfId="0" applyFont="1" applyFill="1" applyBorder="1" applyAlignment="1">
      <alignment horizontal="right"/>
    </xf>
    <xf numFmtId="0" fontId="61" fillId="0" borderId="14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7" xfId="0" applyFont="1" applyBorder="1" applyAlignment="1">
      <alignment horizontal="right"/>
    </xf>
    <xf numFmtId="0" fontId="61" fillId="0" borderId="11" xfId="0" applyFont="1" applyBorder="1" applyAlignment="1">
      <alignment/>
    </xf>
    <xf numFmtId="0" fontId="60" fillId="0" borderId="10" xfId="0" applyFont="1" applyBorder="1" applyAlignment="1">
      <alignment wrapText="1"/>
    </xf>
    <xf numFmtId="0" fontId="2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1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4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36" xfId="0" applyFont="1" applyBorder="1" applyAlignment="1">
      <alignment horizontal="left"/>
    </xf>
    <xf numFmtId="0" fontId="2" fillId="0" borderId="22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wrapText="1"/>
    </xf>
    <xf numFmtId="0" fontId="6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" fillId="36" borderId="10" xfId="0" applyFont="1" applyFill="1" applyBorder="1" applyAlignment="1">
      <alignment horizontal="right"/>
    </xf>
    <xf numFmtId="1" fontId="2" fillId="0" borderId="29" xfId="0" applyNumberFormat="1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1" fillId="0" borderId="21" xfId="0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" fillId="0" borderId="31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 horizontal="left"/>
    </xf>
    <xf numFmtId="1" fontId="2" fillId="0" borderId="35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1" fontId="2" fillId="0" borderId="30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29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57" fillId="0" borderId="10" xfId="0" applyFont="1" applyBorder="1" applyAlignment="1">
      <alignment horizontal="center"/>
    </xf>
    <xf numFmtId="1" fontId="57" fillId="0" borderId="10" xfId="0" applyNumberFormat="1" applyFont="1" applyBorder="1" applyAlignment="1">
      <alignment horizontal="right"/>
    </xf>
    <xf numFmtId="1" fontId="57" fillId="0" borderId="10" xfId="0" applyNumberFormat="1" applyFont="1" applyBorder="1" applyAlignment="1">
      <alignment horizontal="right" wrapText="1"/>
    </xf>
    <xf numFmtId="0" fontId="57" fillId="0" borderId="17" xfId="0" applyFont="1" applyBorder="1" applyAlignment="1">
      <alignment horizontal="left" wrapText="1"/>
    </xf>
    <xf numFmtId="1" fontId="57" fillId="0" borderId="17" xfId="0" applyNumberFormat="1" applyFont="1" applyBorder="1" applyAlignment="1">
      <alignment horizontal="right"/>
    </xf>
    <xf numFmtId="0" fontId="57" fillId="0" borderId="10" xfId="0" applyFont="1" applyBorder="1" applyAlignment="1">
      <alignment wrapText="1"/>
    </xf>
    <xf numFmtId="1" fontId="57" fillId="0" borderId="11" xfId="0" applyNumberFormat="1" applyFont="1" applyBorder="1" applyAlignment="1">
      <alignment horizontal="right"/>
    </xf>
    <xf numFmtId="0" fontId="1" fillId="0" borderId="33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1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1" fillId="35" borderId="17" xfId="0" applyFont="1" applyFill="1" applyBorder="1" applyAlignment="1">
      <alignment wrapText="1"/>
    </xf>
    <xf numFmtId="0" fontId="2" fillId="35" borderId="17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0" fontId="1" fillId="35" borderId="26" xfId="0" applyFont="1" applyFill="1" applyBorder="1" applyAlignment="1">
      <alignment wrapText="1"/>
    </xf>
    <xf numFmtId="0" fontId="1" fillId="35" borderId="10" xfId="0" applyFont="1" applyFill="1" applyBorder="1" applyAlignment="1">
      <alignment horizontal="left"/>
    </xf>
    <xf numFmtId="16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wrapText="1"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1" fontId="1" fillId="0" borderId="22" xfId="0" applyNumberFormat="1" applyFont="1" applyBorder="1" applyAlignment="1">
      <alignment horizontal="right" wrapText="1"/>
    </xf>
    <xf numFmtId="1" fontId="56" fillId="0" borderId="22" xfId="0" applyNumberFormat="1" applyFont="1" applyBorder="1" applyAlignment="1">
      <alignment/>
    </xf>
    <xf numFmtId="0" fontId="1" fillId="0" borderId="22" xfId="0" applyFont="1" applyBorder="1" applyAlignment="1">
      <alignment horizontal="right" wrapText="1"/>
    </xf>
    <xf numFmtId="0" fontId="15" fillId="0" borderId="0" xfId="48" applyFont="1" applyAlignment="1">
      <alignment horizontal="right"/>
      <protection/>
    </xf>
    <xf numFmtId="0" fontId="15" fillId="0" borderId="0" xfId="50" applyFont="1" applyAlignment="1">
      <alignment horizontal="right"/>
      <protection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Specbudz.kopsavilkums 2006.g un korekc." xfId="48"/>
    <cellStyle name="Nosaukums" xfId="49"/>
    <cellStyle name="Parasts 2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2"/>
  <sheetViews>
    <sheetView tabSelected="1" zoomScalePageLayoutView="0" workbookViewId="0" topLeftCell="C1">
      <pane ySplit="98" topLeftCell="A99" activePane="bottomLeft" state="frozen"/>
      <selection pane="topLeft" activeCell="A1" sqref="A1"/>
      <selection pane="bottomLeft" activeCell="P111" sqref="P111"/>
    </sheetView>
  </sheetViews>
  <sheetFormatPr defaultColWidth="11.421875" defaultRowHeight="12.75"/>
  <cols>
    <col min="1" max="1" width="11.421875" style="0" customWidth="1"/>
    <col min="2" max="2" width="35.57421875" style="0" customWidth="1"/>
    <col min="3" max="3" width="7.421875" style="0" customWidth="1"/>
    <col min="4" max="4" width="34.28125" style="0" customWidth="1"/>
    <col min="5" max="5" width="8.7109375" style="0" customWidth="1"/>
    <col min="6" max="6" width="8.8515625" style="0" customWidth="1"/>
    <col min="7" max="8" width="8.421875" style="0" customWidth="1"/>
    <col min="9" max="9" width="12.421875" style="3" customWidth="1"/>
    <col min="10" max="10" width="7.421875" style="0" customWidth="1"/>
    <col min="11" max="11" width="14.00390625" style="0" customWidth="1"/>
  </cols>
  <sheetData>
    <row r="1" ht="15.75">
      <c r="I1" s="478" t="s">
        <v>409</v>
      </c>
    </row>
    <row r="2" ht="15.75">
      <c r="I2" s="479" t="s">
        <v>410</v>
      </c>
    </row>
    <row r="3" ht="15.75">
      <c r="I3" s="479" t="s">
        <v>411</v>
      </c>
    </row>
    <row r="4" spans="1:9" ht="12.75">
      <c r="A4" s="483" t="s">
        <v>0</v>
      </c>
      <c r="B4" s="483"/>
      <c r="C4" s="483"/>
      <c r="D4" s="483"/>
      <c r="E4" s="483"/>
      <c r="F4" s="483"/>
      <c r="G4" s="483"/>
      <c r="H4" s="483"/>
      <c r="I4" s="483"/>
    </row>
    <row r="5" spans="1:9" ht="12.75">
      <c r="A5" s="483" t="s">
        <v>1</v>
      </c>
      <c r="B5" s="483"/>
      <c r="C5" s="483"/>
      <c r="D5" s="483"/>
      <c r="E5" s="483"/>
      <c r="F5" s="483"/>
      <c r="G5" s="483"/>
      <c r="H5" s="483"/>
      <c r="I5" s="483"/>
    </row>
    <row r="6" spans="1:9" ht="12.75">
      <c r="A6" s="483" t="s">
        <v>15</v>
      </c>
      <c r="B6" s="483"/>
      <c r="C6" s="483"/>
      <c r="D6" s="483"/>
      <c r="E6" s="483"/>
      <c r="F6" s="483"/>
      <c r="G6" s="483"/>
      <c r="H6" s="483"/>
      <c r="I6" s="483"/>
    </row>
    <row r="7" spans="1:11" ht="14.25" customHeight="1">
      <c r="A7" s="484" t="s">
        <v>16</v>
      </c>
      <c r="B7" s="484"/>
      <c r="C7" s="484"/>
      <c r="D7" s="484"/>
      <c r="E7" s="484"/>
      <c r="F7" s="484"/>
      <c r="G7" s="484"/>
      <c r="H7" s="484"/>
      <c r="I7" s="484"/>
      <c r="J7" s="55"/>
      <c r="K7" s="1"/>
    </row>
    <row r="8" spans="1:11" ht="24" customHeight="1">
      <c r="A8" s="28" t="s">
        <v>2</v>
      </c>
      <c r="B8" s="28" t="s">
        <v>3</v>
      </c>
      <c r="C8" s="28" t="s">
        <v>4</v>
      </c>
      <c r="D8" s="28" t="s">
        <v>5</v>
      </c>
      <c r="E8" s="30" t="s">
        <v>12</v>
      </c>
      <c r="F8" s="30" t="s">
        <v>13</v>
      </c>
      <c r="G8" s="30" t="s">
        <v>14</v>
      </c>
      <c r="H8" s="30" t="s">
        <v>8</v>
      </c>
      <c r="I8" s="25" t="s">
        <v>9</v>
      </c>
      <c r="J8" s="22"/>
      <c r="K8" s="1"/>
    </row>
    <row r="9" spans="1:11" ht="26.25" customHeight="1" hidden="1">
      <c r="A9" s="43"/>
      <c r="B9" s="37"/>
      <c r="C9" s="31"/>
      <c r="D9" s="27"/>
      <c r="E9" s="54"/>
      <c r="F9" s="35"/>
      <c r="G9" s="6"/>
      <c r="H9" s="39"/>
      <c r="I9" s="6"/>
      <c r="J9" s="22"/>
      <c r="K9" s="1"/>
    </row>
    <row r="10" spans="1:11" ht="15" customHeight="1" hidden="1">
      <c r="A10" s="123"/>
      <c r="B10" s="58"/>
      <c r="C10" s="31"/>
      <c r="D10" s="32"/>
      <c r="E10" s="13"/>
      <c r="F10" s="36"/>
      <c r="G10" s="33"/>
      <c r="H10" s="124"/>
      <c r="I10" s="29"/>
      <c r="J10" s="22"/>
      <c r="K10" s="1"/>
    </row>
    <row r="11" spans="1:11" ht="15" customHeight="1" hidden="1">
      <c r="A11" s="125"/>
      <c r="B11" s="58"/>
      <c r="C11" s="31"/>
      <c r="D11" s="32"/>
      <c r="E11" s="13"/>
      <c r="F11" s="36"/>
      <c r="G11" s="33"/>
      <c r="H11" s="124"/>
      <c r="I11" s="29"/>
      <c r="J11" s="22"/>
      <c r="K11" s="1"/>
    </row>
    <row r="12" spans="1:11" ht="24" customHeight="1" hidden="1">
      <c r="A12" s="121"/>
      <c r="B12" s="122"/>
      <c r="C12" s="31"/>
      <c r="D12" s="10"/>
      <c r="E12" s="14"/>
      <c r="F12" s="14"/>
      <c r="G12" s="6"/>
      <c r="H12" s="124"/>
      <c r="I12" s="6"/>
      <c r="J12" s="22"/>
      <c r="K12" s="1"/>
    </row>
    <row r="13" spans="1:11" ht="15" customHeight="1" hidden="1">
      <c r="A13" s="125"/>
      <c r="B13" s="58"/>
      <c r="C13" s="31"/>
      <c r="D13" s="32"/>
      <c r="E13" s="13"/>
      <c r="F13" s="36"/>
      <c r="G13" s="33"/>
      <c r="H13" s="124"/>
      <c r="I13" s="6"/>
      <c r="J13" s="22"/>
      <c r="K13" s="1"/>
    </row>
    <row r="14" spans="1:11" ht="15" customHeight="1" hidden="1">
      <c r="A14" s="125"/>
      <c r="B14" s="58"/>
      <c r="C14" s="31"/>
      <c r="D14" s="32"/>
      <c r="E14" s="13"/>
      <c r="F14" s="36"/>
      <c r="G14" s="33"/>
      <c r="H14" s="124"/>
      <c r="I14" s="6"/>
      <c r="J14" s="22"/>
      <c r="K14" s="1"/>
    </row>
    <row r="15" spans="1:11" ht="15" customHeight="1" hidden="1">
      <c r="A15" s="20"/>
      <c r="B15" s="10"/>
      <c r="C15" s="19"/>
      <c r="D15" s="10"/>
      <c r="E15" s="12"/>
      <c r="F15" s="12"/>
      <c r="G15" s="6"/>
      <c r="H15" s="12"/>
      <c r="I15" s="6"/>
      <c r="J15" s="22"/>
      <c r="K15" s="1"/>
    </row>
    <row r="16" spans="1:11" ht="15" customHeight="1" hidden="1">
      <c r="A16" s="20"/>
      <c r="B16" s="10"/>
      <c r="C16" s="19"/>
      <c r="D16" s="138"/>
      <c r="E16" s="8"/>
      <c r="F16" s="9"/>
      <c r="G16" s="9"/>
      <c r="H16" s="12"/>
      <c r="I16" s="6"/>
      <c r="J16" s="22"/>
      <c r="K16" s="1"/>
    </row>
    <row r="17" spans="1:11" ht="15" customHeight="1" hidden="1">
      <c r="A17" s="125"/>
      <c r="B17" s="58"/>
      <c r="C17" s="31"/>
      <c r="D17" s="32"/>
      <c r="E17" s="13"/>
      <c r="F17" s="36"/>
      <c r="G17" s="33"/>
      <c r="H17" s="124"/>
      <c r="I17" s="29"/>
      <c r="J17" s="22"/>
      <c r="K17" s="1"/>
    </row>
    <row r="18" spans="1:11" ht="15" customHeight="1" hidden="1">
      <c r="A18" s="121"/>
      <c r="B18" s="136"/>
      <c r="C18" s="31"/>
      <c r="D18" s="10"/>
      <c r="E18" s="13"/>
      <c r="F18" s="36"/>
      <c r="G18" s="33"/>
      <c r="H18" s="124"/>
      <c r="I18" s="6"/>
      <c r="J18" s="22"/>
      <c r="K18" s="1"/>
    </row>
    <row r="19" spans="1:11" ht="15" customHeight="1" hidden="1">
      <c r="A19" s="121"/>
      <c r="B19" s="139"/>
      <c r="C19" s="31"/>
      <c r="D19" s="10"/>
      <c r="E19" s="13"/>
      <c r="F19" s="36"/>
      <c r="G19" s="33"/>
      <c r="H19" s="124"/>
      <c r="I19" s="6"/>
      <c r="J19" s="22"/>
      <c r="K19" s="1"/>
    </row>
    <row r="20" spans="1:11" ht="15" customHeight="1" hidden="1">
      <c r="A20" s="20"/>
      <c r="B20" s="10"/>
      <c r="C20" s="19"/>
      <c r="D20" s="10"/>
      <c r="E20" s="6"/>
      <c r="F20" s="6"/>
      <c r="G20" s="6"/>
      <c r="H20" s="12"/>
      <c r="I20" s="6"/>
      <c r="J20" s="22"/>
      <c r="K20" s="1"/>
    </row>
    <row r="21" spans="1:11" ht="26.25" customHeight="1" hidden="1">
      <c r="A21" s="106"/>
      <c r="B21" s="4"/>
      <c r="C21" s="117"/>
      <c r="D21" s="46"/>
      <c r="E21" s="9"/>
      <c r="F21" s="9"/>
      <c r="G21" s="9"/>
      <c r="H21" s="12"/>
      <c r="I21" s="6"/>
      <c r="J21" s="22"/>
      <c r="K21" s="1"/>
    </row>
    <row r="22" spans="1:11" ht="15" customHeight="1" hidden="1">
      <c r="A22" s="20"/>
      <c r="B22" s="20"/>
      <c r="C22" s="19"/>
      <c r="D22" s="138"/>
      <c r="E22" s="9"/>
      <c r="F22" s="9"/>
      <c r="G22" s="9"/>
      <c r="H22" s="12"/>
      <c r="I22" s="106"/>
      <c r="J22" s="22"/>
      <c r="K22" s="1"/>
    </row>
    <row r="23" spans="1:11" ht="15" customHeight="1" hidden="1">
      <c r="A23" s="20"/>
      <c r="B23" s="20"/>
      <c r="C23" s="19"/>
      <c r="D23" s="7"/>
      <c r="E23" s="140"/>
      <c r="F23" s="8"/>
      <c r="G23" s="6"/>
      <c r="H23" s="12"/>
      <c r="I23" s="106"/>
      <c r="J23" s="22"/>
      <c r="K23" s="1"/>
    </row>
    <row r="24" spans="1:11" ht="15" customHeight="1" hidden="1">
      <c r="A24" s="106"/>
      <c r="B24" s="10"/>
      <c r="C24" s="19"/>
      <c r="D24" s="10"/>
      <c r="E24" s="12"/>
      <c r="F24" s="12"/>
      <c r="G24" s="6"/>
      <c r="H24" s="12"/>
      <c r="I24" s="6"/>
      <c r="J24" s="22"/>
      <c r="K24" s="1"/>
    </row>
    <row r="25" spans="1:11" ht="15" customHeight="1" hidden="1">
      <c r="A25" s="20"/>
      <c r="B25" s="10"/>
      <c r="C25" s="19"/>
      <c r="D25" s="7"/>
      <c r="E25" s="8"/>
      <c r="F25" s="8"/>
      <c r="G25" s="9"/>
      <c r="H25" s="12"/>
      <c r="I25" s="106"/>
      <c r="J25" s="22"/>
      <c r="K25" s="1"/>
    </row>
    <row r="26" spans="1:11" ht="15" customHeight="1" hidden="1">
      <c r="A26" s="20"/>
      <c r="B26" s="10"/>
      <c r="C26" s="19"/>
      <c r="D26" s="138"/>
      <c r="E26" s="8"/>
      <c r="F26" s="9"/>
      <c r="G26" s="9"/>
      <c r="H26" s="12"/>
      <c r="I26" s="106"/>
      <c r="J26" s="22"/>
      <c r="K26" s="1"/>
    </row>
    <row r="27" spans="1:11" ht="15" customHeight="1" hidden="1">
      <c r="A27" s="20"/>
      <c r="B27" s="141"/>
      <c r="C27" s="19"/>
      <c r="D27" s="138"/>
      <c r="E27" s="137"/>
      <c r="F27" s="9"/>
      <c r="G27" s="9"/>
      <c r="H27" s="12"/>
      <c r="I27" s="106"/>
      <c r="J27" s="22"/>
      <c r="K27" s="1"/>
    </row>
    <row r="28" spans="1:11" ht="15" customHeight="1" hidden="1">
      <c r="A28" s="20"/>
      <c r="B28" s="142"/>
      <c r="C28" s="19"/>
      <c r="D28" s="10"/>
      <c r="E28" s="50"/>
      <c r="F28" s="50"/>
      <c r="G28" s="6"/>
      <c r="H28" s="12"/>
      <c r="I28" s="6"/>
      <c r="J28" s="22"/>
      <c r="K28" s="1"/>
    </row>
    <row r="29" spans="1:11" ht="15" customHeight="1" hidden="1">
      <c r="A29" s="144"/>
      <c r="B29" s="142"/>
      <c r="C29" s="19"/>
      <c r="D29" s="7"/>
      <c r="E29" s="13"/>
      <c r="F29" s="13"/>
      <c r="G29" s="9"/>
      <c r="H29" s="5"/>
      <c r="I29" s="6"/>
      <c r="J29" s="22"/>
      <c r="K29" s="1"/>
    </row>
    <row r="30" spans="1:11" ht="15" customHeight="1" hidden="1">
      <c r="A30" s="145"/>
      <c r="B30" s="4"/>
      <c r="C30" s="19"/>
      <c r="D30" s="146"/>
      <c r="E30" s="13"/>
      <c r="F30" s="13"/>
      <c r="G30" s="9"/>
      <c r="H30" s="5"/>
      <c r="I30" s="6"/>
      <c r="J30" s="22"/>
      <c r="K30" s="1"/>
    </row>
    <row r="31" spans="1:11" ht="15" customHeight="1" hidden="1">
      <c r="A31" s="145"/>
      <c r="B31" s="4"/>
      <c r="C31" s="19"/>
      <c r="D31" s="146"/>
      <c r="E31" s="13"/>
      <c r="F31" s="13"/>
      <c r="G31" s="9"/>
      <c r="H31" s="5"/>
      <c r="I31" s="6"/>
      <c r="J31" s="22"/>
      <c r="K31" s="1"/>
    </row>
    <row r="32" spans="1:11" ht="15" customHeight="1" hidden="1">
      <c r="A32" s="145"/>
      <c r="B32" s="10"/>
      <c r="C32" s="19"/>
      <c r="D32" s="147"/>
      <c r="E32" s="14"/>
      <c r="F32" s="14"/>
      <c r="G32" s="6"/>
      <c r="H32" s="5"/>
      <c r="I32" s="6"/>
      <c r="J32" s="22"/>
      <c r="K32" s="1"/>
    </row>
    <row r="33" spans="1:11" ht="15" customHeight="1" hidden="1">
      <c r="A33" s="20"/>
      <c r="B33" s="10"/>
      <c r="C33" s="19"/>
      <c r="D33" s="138"/>
      <c r="E33" s="8"/>
      <c r="F33" s="9"/>
      <c r="G33" s="9"/>
      <c r="H33" s="12"/>
      <c r="I33" s="6"/>
      <c r="J33" s="22"/>
      <c r="K33" s="1"/>
    </row>
    <row r="34" spans="1:11" ht="15" customHeight="1" hidden="1">
      <c r="A34" s="148"/>
      <c r="B34" s="149"/>
      <c r="C34" s="117"/>
      <c r="D34" s="150"/>
      <c r="E34" s="13"/>
      <c r="F34" s="14"/>
      <c r="G34" s="9"/>
      <c r="H34" s="5"/>
      <c r="I34" s="110"/>
      <c r="J34" s="22"/>
      <c r="K34" s="1"/>
    </row>
    <row r="35" spans="1:11" ht="15" customHeight="1" hidden="1">
      <c r="A35" s="148"/>
      <c r="B35" s="151"/>
      <c r="C35" s="117"/>
      <c r="D35" s="10"/>
      <c r="E35" s="14"/>
      <c r="F35" s="14"/>
      <c r="G35" s="6"/>
      <c r="H35" s="5"/>
      <c r="I35" s="6"/>
      <c r="J35" s="22"/>
      <c r="K35" s="1"/>
    </row>
    <row r="36" spans="1:11" ht="15" customHeight="1" hidden="1">
      <c r="A36" s="111"/>
      <c r="B36" s="151"/>
      <c r="C36" s="117"/>
      <c r="D36" s="7"/>
      <c r="E36" s="13"/>
      <c r="F36" s="14"/>
      <c r="G36" s="9"/>
      <c r="H36" s="5"/>
      <c r="I36" s="6"/>
      <c r="J36" s="22"/>
      <c r="K36" s="1"/>
    </row>
    <row r="37" spans="1:11" ht="15" customHeight="1" hidden="1">
      <c r="A37" s="111"/>
      <c r="B37" s="151"/>
      <c r="C37" s="19"/>
      <c r="D37" s="138"/>
      <c r="E37" s="13"/>
      <c r="F37" s="13"/>
      <c r="G37" s="9"/>
      <c r="H37" s="107"/>
      <c r="I37" s="6"/>
      <c r="J37" s="22"/>
      <c r="K37" s="1"/>
    </row>
    <row r="38" spans="1:11" ht="15" customHeight="1" hidden="1">
      <c r="A38" s="111"/>
      <c r="B38" s="151"/>
      <c r="C38" s="19"/>
      <c r="D38" s="138"/>
      <c r="E38" s="13"/>
      <c r="F38" s="13"/>
      <c r="G38" s="9"/>
      <c r="H38" s="107"/>
      <c r="I38" s="6"/>
      <c r="J38" s="22"/>
      <c r="K38" s="1"/>
    </row>
    <row r="39" spans="1:11" ht="15" customHeight="1" hidden="1">
      <c r="A39" s="43"/>
      <c r="B39" s="37"/>
      <c r="C39" s="31"/>
      <c r="D39" s="27"/>
      <c r="E39" s="54"/>
      <c r="F39" s="54"/>
      <c r="G39" s="6"/>
      <c r="H39" s="39"/>
      <c r="I39" s="6"/>
      <c r="J39" s="22"/>
      <c r="K39" s="1"/>
    </row>
    <row r="40" spans="1:11" ht="15" customHeight="1" hidden="1">
      <c r="A40" s="43"/>
      <c r="B40" s="37"/>
      <c r="C40" s="31"/>
      <c r="D40" s="32"/>
      <c r="E40" s="13"/>
      <c r="F40" s="36"/>
      <c r="G40" s="33"/>
      <c r="H40" s="124"/>
      <c r="I40" s="29"/>
      <c r="J40" s="22"/>
      <c r="K40" s="1"/>
    </row>
    <row r="41" spans="1:11" ht="15" customHeight="1" hidden="1">
      <c r="A41" s="43"/>
      <c r="B41" s="37"/>
      <c r="C41" s="31"/>
      <c r="D41" s="32"/>
      <c r="E41" s="13"/>
      <c r="F41" s="36"/>
      <c r="G41" s="33"/>
      <c r="H41" s="124"/>
      <c r="I41" s="29"/>
      <c r="J41" s="22"/>
      <c r="K41" s="1"/>
    </row>
    <row r="42" spans="1:11" ht="15" customHeight="1" hidden="1">
      <c r="A42" s="43"/>
      <c r="B42" s="37"/>
      <c r="C42" s="31"/>
      <c r="D42" s="32"/>
      <c r="E42" s="13"/>
      <c r="F42" s="36"/>
      <c r="G42" s="33"/>
      <c r="H42" s="124"/>
      <c r="I42" s="29"/>
      <c r="J42" s="22"/>
      <c r="K42" s="1"/>
    </row>
    <row r="43" spans="1:11" ht="15" customHeight="1" hidden="1">
      <c r="A43" s="43"/>
      <c r="B43" s="37"/>
      <c r="C43" s="31"/>
      <c r="D43" s="32"/>
      <c r="E43" s="13"/>
      <c r="F43" s="36"/>
      <c r="G43" s="33"/>
      <c r="H43" s="124"/>
      <c r="I43" s="29"/>
      <c r="J43" s="22"/>
      <c r="K43" s="1"/>
    </row>
    <row r="44" spans="1:11" ht="15" customHeight="1" hidden="1">
      <c r="A44" s="43"/>
      <c r="B44" s="151"/>
      <c r="C44" s="19"/>
      <c r="D44" s="4"/>
      <c r="E44" s="14"/>
      <c r="F44" s="14"/>
      <c r="G44" s="6"/>
      <c r="H44" s="5"/>
      <c r="I44" s="6"/>
      <c r="J44" s="22"/>
      <c r="K44" s="1"/>
    </row>
    <row r="45" spans="1:11" ht="15" customHeight="1" hidden="1">
      <c r="A45" s="43"/>
      <c r="B45" s="151"/>
      <c r="C45" s="19"/>
      <c r="D45" s="138"/>
      <c r="E45" s="13"/>
      <c r="F45" s="13"/>
      <c r="G45" s="9"/>
      <c r="H45" s="5"/>
      <c r="I45" s="6"/>
      <c r="J45" s="22"/>
      <c r="K45" s="1"/>
    </row>
    <row r="46" spans="1:11" ht="15" customHeight="1" hidden="1">
      <c r="A46" s="43"/>
      <c r="B46" s="151"/>
      <c r="C46" s="19"/>
      <c r="D46" s="138"/>
      <c r="E46" s="152"/>
      <c r="F46" s="152"/>
      <c r="G46" s="9"/>
      <c r="H46" s="5"/>
      <c r="I46" s="6"/>
      <c r="J46" s="22"/>
      <c r="K46" s="1"/>
    </row>
    <row r="47" spans="1:11" ht="15" customHeight="1" hidden="1">
      <c r="A47" s="43"/>
      <c r="B47" s="37"/>
      <c r="C47" s="31"/>
      <c r="D47" s="32"/>
      <c r="E47" s="13"/>
      <c r="F47" s="36"/>
      <c r="G47" s="33"/>
      <c r="H47" s="124"/>
      <c r="I47" s="29"/>
      <c r="J47" s="22"/>
      <c r="K47" s="1"/>
    </row>
    <row r="48" spans="1:11" ht="15" customHeight="1" hidden="1">
      <c r="A48" s="218"/>
      <c r="B48" s="4"/>
      <c r="C48" s="19"/>
      <c r="D48" s="10"/>
      <c r="E48" s="8"/>
      <c r="F48" s="8"/>
      <c r="G48" s="14"/>
      <c r="H48" s="16"/>
      <c r="I48" s="115"/>
      <c r="J48" s="22"/>
      <c r="K48" s="1"/>
    </row>
    <row r="49" spans="1:11" ht="15" customHeight="1" hidden="1">
      <c r="A49" s="43"/>
      <c r="B49" s="37"/>
      <c r="C49" s="31"/>
      <c r="D49" s="32"/>
      <c r="E49" s="13"/>
      <c r="F49" s="36"/>
      <c r="G49" s="33"/>
      <c r="H49" s="124"/>
      <c r="I49" s="29"/>
      <c r="J49" s="22"/>
      <c r="K49" s="1"/>
    </row>
    <row r="50" spans="1:11" ht="15" customHeight="1" hidden="1">
      <c r="A50" s="43"/>
      <c r="B50" s="37"/>
      <c r="C50" s="31"/>
      <c r="D50" s="10"/>
      <c r="E50" s="14"/>
      <c r="F50" s="14"/>
      <c r="G50" s="11"/>
      <c r="H50" s="124"/>
      <c r="I50" s="6"/>
      <c r="J50" s="22"/>
      <c r="K50" s="1"/>
    </row>
    <row r="51" spans="1:11" ht="15" customHeight="1" hidden="1">
      <c r="A51" s="43"/>
      <c r="B51" s="37"/>
      <c r="C51" s="31"/>
      <c r="D51" s="32"/>
      <c r="E51" s="13"/>
      <c r="F51" s="36"/>
      <c r="G51" s="42"/>
      <c r="H51" s="124"/>
      <c r="I51" s="29"/>
      <c r="J51" s="22"/>
      <c r="K51" s="1"/>
    </row>
    <row r="52" spans="1:11" ht="15" customHeight="1" hidden="1">
      <c r="A52" s="43"/>
      <c r="B52" s="37"/>
      <c r="C52" s="31"/>
      <c r="D52" s="32"/>
      <c r="E52" s="13"/>
      <c r="F52" s="36"/>
      <c r="G52" s="42"/>
      <c r="H52" s="124"/>
      <c r="I52" s="29"/>
      <c r="J52" s="22"/>
      <c r="K52" s="1"/>
    </row>
    <row r="53" spans="1:11" ht="15" customHeight="1" hidden="1">
      <c r="A53" s="43"/>
      <c r="B53" s="37"/>
      <c r="C53" s="31"/>
      <c r="D53" s="10"/>
      <c r="E53" s="14"/>
      <c r="F53" s="14"/>
      <c r="G53" s="11"/>
      <c r="H53" s="124"/>
      <c r="I53" s="6"/>
      <c r="J53" s="22"/>
      <c r="K53" s="1"/>
    </row>
    <row r="54" spans="1:11" ht="15" customHeight="1" hidden="1">
      <c r="A54" s="43"/>
      <c r="B54" s="37"/>
      <c r="C54" s="31"/>
      <c r="D54" s="32"/>
      <c r="E54" s="13"/>
      <c r="F54" s="36"/>
      <c r="G54" s="42"/>
      <c r="H54" s="124"/>
      <c r="I54" s="29"/>
      <c r="J54" s="22"/>
      <c r="K54" s="1"/>
    </row>
    <row r="55" spans="1:11" ht="15" customHeight="1" hidden="1">
      <c r="A55" s="43"/>
      <c r="B55" s="37"/>
      <c r="C55" s="31"/>
      <c r="D55" s="32"/>
      <c r="E55" s="13"/>
      <c r="F55" s="36"/>
      <c r="G55" s="42"/>
      <c r="H55" s="124"/>
      <c r="I55" s="29"/>
      <c r="J55" s="22"/>
      <c r="K55" s="1"/>
    </row>
    <row r="56" spans="1:11" ht="15" customHeight="1" hidden="1">
      <c r="A56" s="43"/>
      <c r="B56" s="37"/>
      <c r="C56" s="31"/>
      <c r="D56" s="32"/>
      <c r="E56" s="13"/>
      <c r="F56" s="36"/>
      <c r="G56" s="33"/>
      <c r="H56" s="124"/>
      <c r="I56" s="29"/>
      <c r="J56" s="22"/>
      <c r="K56" s="1"/>
    </row>
    <row r="57" spans="1:11" ht="15" customHeight="1" hidden="1">
      <c r="A57" s="43"/>
      <c r="B57" s="37"/>
      <c r="C57" s="31"/>
      <c r="D57" s="32"/>
      <c r="E57" s="13"/>
      <c r="F57" s="36"/>
      <c r="G57" s="33"/>
      <c r="H57" s="124"/>
      <c r="I57" s="29"/>
      <c r="J57" s="22"/>
      <c r="K57" s="1"/>
    </row>
    <row r="58" spans="1:11" ht="15" customHeight="1" hidden="1">
      <c r="A58" s="43"/>
      <c r="B58" s="37"/>
      <c r="C58" s="19"/>
      <c r="D58" s="10"/>
      <c r="E58" s="14"/>
      <c r="F58" s="14"/>
      <c r="G58" s="6"/>
      <c r="H58" s="85"/>
      <c r="I58" s="6"/>
      <c r="J58" s="22"/>
      <c r="K58" s="1"/>
    </row>
    <row r="59" spans="1:11" ht="15" customHeight="1" hidden="1">
      <c r="A59" s="43"/>
      <c r="B59" s="37"/>
      <c r="C59" s="31"/>
      <c r="D59" s="32"/>
      <c r="E59" s="13"/>
      <c r="F59" s="36"/>
      <c r="G59" s="33"/>
      <c r="H59" s="124"/>
      <c r="I59" s="29"/>
      <c r="J59" s="22"/>
      <c r="K59" s="1"/>
    </row>
    <row r="60" spans="1:11" ht="15" customHeight="1" hidden="1">
      <c r="A60" s="43"/>
      <c r="B60" s="37"/>
      <c r="C60" s="19"/>
      <c r="D60" s="10"/>
      <c r="E60" s="14"/>
      <c r="F60" s="14"/>
      <c r="G60" s="6"/>
      <c r="H60" s="85"/>
      <c r="I60" s="6"/>
      <c r="J60" s="22"/>
      <c r="K60" s="1"/>
    </row>
    <row r="61" spans="1:11" ht="15" customHeight="1" hidden="1">
      <c r="A61" s="43"/>
      <c r="B61" s="154"/>
      <c r="C61" s="31"/>
      <c r="D61" s="10"/>
      <c r="E61" s="14"/>
      <c r="F61" s="14"/>
      <c r="G61" s="6"/>
      <c r="H61" s="124"/>
      <c r="I61" s="6"/>
      <c r="J61" s="22"/>
      <c r="K61" s="1"/>
    </row>
    <row r="62" spans="1:11" ht="15" customHeight="1" hidden="1">
      <c r="A62" s="43"/>
      <c r="B62" s="155"/>
      <c r="C62" s="31"/>
      <c r="D62" s="32"/>
      <c r="E62" s="13"/>
      <c r="F62" s="36"/>
      <c r="G62" s="33"/>
      <c r="H62" s="124"/>
      <c r="I62" s="29"/>
      <c r="J62" s="22"/>
      <c r="K62" s="1"/>
    </row>
    <row r="63" spans="1:11" ht="15" customHeight="1" hidden="1">
      <c r="A63" s="43"/>
      <c r="B63" s="155"/>
      <c r="C63" s="31"/>
      <c r="D63" s="32"/>
      <c r="E63" s="13"/>
      <c r="F63" s="36"/>
      <c r="G63" s="33"/>
      <c r="H63" s="124"/>
      <c r="I63" s="29"/>
      <c r="J63" s="22"/>
      <c r="K63" s="1"/>
    </row>
    <row r="64" spans="1:11" ht="15" customHeight="1" hidden="1">
      <c r="A64" s="218"/>
      <c r="B64" s="4"/>
      <c r="C64" s="19"/>
      <c r="D64" s="10"/>
      <c r="E64" s="8"/>
      <c r="F64" s="8"/>
      <c r="G64" s="14"/>
      <c r="H64" s="16"/>
      <c r="I64" s="115"/>
      <c r="J64" s="22"/>
      <c r="K64" s="1"/>
    </row>
    <row r="65" spans="1:11" ht="15" customHeight="1" hidden="1">
      <c r="A65" s="153"/>
      <c r="B65" s="4"/>
      <c r="C65" s="19"/>
      <c r="D65" s="46"/>
      <c r="E65" s="8"/>
      <c r="F65" s="8"/>
      <c r="G65" s="14"/>
      <c r="H65" s="15"/>
      <c r="I65" s="115"/>
      <c r="J65" s="22"/>
      <c r="K65" s="1"/>
    </row>
    <row r="66" spans="1:11" ht="15" customHeight="1" hidden="1">
      <c r="A66" s="153"/>
      <c r="B66" s="4"/>
      <c r="C66" s="19"/>
      <c r="D66" s="46"/>
      <c r="E66" s="8"/>
      <c r="F66" s="8"/>
      <c r="G66" s="14"/>
      <c r="H66" s="15"/>
      <c r="I66" s="115"/>
      <c r="J66" s="22"/>
      <c r="K66" s="1"/>
    </row>
    <row r="67" spans="1:11" ht="15" customHeight="1" hidden="1">
      <c r="A67" s="153"/>
      <c r="B67" s="4"/>
      <c r="C67" s="19"/>
      <c r="D67" s="46"/>
      <c r="E67" s="8"/>
      <c r="F67" s="8"/>
      <c r="G67" s="14"/>
      <c r="H67" s="15"/>
      <c r="I67" s="115"/>
      <c r="J67" s="22"/>
      <c r="K67" s="1"/>
    </row>
    <row r="68" spans="1:11" ht="15" customHeight="1" hidden="1">
      <c r="A68" s="156"/>
      <c r="B68" s="10"/>
      <c r="C68" s="19"/>
      <c r="D68" s="10"/>
      <c r="E68" s="50"/>
      <c r="F68" s="50"/>
      <c r="G68" s="11"/>
      <c r="H68" s="12"/>
      <c r="I68" s="6"/>
      <c r="J68" s="22"/>
      <c r="K68" s="1"/>
    </row>
    <row r="69" spans="1:11" ht="15" customHeight="1" hidden="1">
      <c r="A69" s="156"/>
      <c r="B69" s="10"/>
      <c r="C69" s="19"/>
      <c r="D69" s="7"/>
      <c r="E69" s="8"/>
      <c r="F69" s="9"/>
      <c r="G69" s="49"/>
      <c r="H69" s="12"/>
      <c r="I69" s="115"/>
      <c r="J69" s="22"/>
      <c r="K69" s="1"/>
    </row>
    <row r="70" spans="1:11" ht="15" customHeight="1" hidden="1">
      <c r="A70" s="156"/>
      <c r="B70" s="10"/>
      <c r="C70" s="19"/>
      <c r="D70" s="138"/>
      <c r="E70" s="157"/>
      <c r="F70" s="157"/>
      <c r="G70" s="49"/>
      <c r="H70" s="12"/>
      <c r="I70" s="115"/>
      <c r="J70" s="22"/>
      <c r="K70" s="1"/>
    </row>
    <row r="71" spans="1:11" ht="15" customHeight="1" hidden="1">
      <c r="A71" s="145"/>
      <c r="B71" s="68"/>
      <c r="C71" s="158"/>
      <c r="D71" s="159"/>
      <c r="E71" s="13"/>
      <c r="F71" s="8"/>
      <c r="G71" s="49"/>
      <c r="H71" s="15"/>
      <c r="I71" s="115"/>
      <c r="J71" s="22"/>
      <c r="K71" s="1"/>
    </row>
    <row r="72" spans="1:11" ht="15" customHeight="1" hidden="1">
      <c r="A72" s="160"/>
      <c r="B72" s="151"/>
      <c r="C72" s="117"/>
      <c r="D72" s="10"/>
      <c r="E72" s="14"/>
      <c r="F72" s="14"/>
      <c r="G72" s="11"/>
      <c r="H72" s="5"/>
      <c r="I72" s="6"/>
      <c r="J72" s="22"/>
      <c r="K72" s="1"/>
    </row>
    <row r="73" spans="1:11" ht="15" customHeight="1" hidden="1">
      <c r="A73" s="106"/>
      <c r="B73" s="151"/>
      <c r="C73" s="117"/>
      <c r="D73" s="7"/>
      <c r="E73" s="13"/>
      <c r="F73" s="14"/>
      <c r="G73" s="49"/>
      <c r="H73" s="5"/>
      <c r="I73" s="6"/>
      <c r="J73" s="22"/>
      <c r="K73" s="1"/>
    </row>
    <row r="74" spans="1:11" ht="15" customHeight="1" hidden="1">
      <c r="A74" s="160"/>
      <c r="B74" s="151"/>
      <c r="C74" s="19"/>
      <c r="D74" s="138"/>
      <c r="E74" s="13"/>
      <c r="F74" s="13"/>
      <c r="G74" s="49"/>
      <c r="H74" s="5"/>
      <c r="I74" s="6"/>
      <c r="J74" s="22"/>
      <c r="K74" s="1"/>
    </row>
    <row r="75" spans="1:11" ht="15" customHeight="1" hidden="1">
      <c r="A75" s="145"/>
      <c r="B75" s="4"/>
      <c r="C75" s="19"/>
      <c r="D75" s="146"/>
      <c r="E75" s="13"/>
      <c r="F75" s="13"/>
      <c r="G75" s="49"/>
      <c r="H75" s="5"/>
      <c r="I75" s="6"/>
      <c r="J75" s="22"/>
      <c r="K75" s="1"/>
    </row>
    <row r="76" spans="1:11" ht="15" customHeight="1" hidden="1">
      <c r="A76" s="145"/>
      <c r="B76" s="10"/>
      <c r="C76" s="19"/>
      <c r="D76" s="147"/>
      <c r="E76" s="14"/>
      <c r="F76" s="14"/>
      <c r="G76" s="11"/>
      <c r="H76" s="5"/>
      <c r="I76" s="6"/>
      <c r="J76" s="22"/>
      <c r="K76" s="1"/>
    </row>
    <row r="77" spans="1:11" ht="15" customHeight="1" hidden="1">
      <c r="A77" s="20"/>
      <c r="B77" s="10"/>
      <c r="C77" s="19"/>
      <c r="D77" s="138"/>
      <c r="E77" s="8"/>
      <c r="F77" s="9"/>
      <c r="G77" s="49"/>
      <c r="H77" s="12"/>
      <c r="I77" s="6"/>
      <c r="J77" s="22"/>
      <c r="K77" s="1"/>
    </row>
    <row r="78" spans="1:11" ht="15" customHeight="1" hidden="1">
      <c r="A78" s="160"/>
      <c r="B78" s="68"/>
      <c r="C78" s="19"/>
      <c r="D78" s="138"/>
      <c r="E78" s="161"/>
      <c r="F78" s="8"/>
      <c r="G78" s="162"/>
      <c r="H78" s="15"/>
      <c r="I78" s="15"/>
      <c r="J78" s="22"/>
      <c r="K78" s="1"/>
    </row>
    <row r="79" spans="1:11" ht="16.5" customHeight="1" hidden="1">
      <c r="A79" s="163"/>
      <c r="B79" s="142"/>
      <c r="C79" s="19"/>
      <c r="D79" s="16"/>
      <c r="E79" s="6"/>
      <c r="F79" s="6"/>
      <c r="G79" s="14"/>
      <c r="H79" s="15"/>
      <c r="I79" s="6"/>
      <c r="J79" s="22"/>
      <c r="K79" s="1"/>
    </row>
    <row r="80" spans="1:11" ht="15" customHeight="1" hidden="1">
      <c r="A80" s="164"/>
      <c r="B80" s="16"/>
      <c r="C80" s="165"/>
      <c r="D80" s="7"/>
      <c r="E80" s="15"/>
      <c r="F80" s="15"/>
      <c r="G80" s="13"/>
      <c r="H80" s="15"/>
      <c r="I80" s="15"/>
      <c r="J80" s="22"/>
      <c r="K80" s="1"/>
    </row>
    <row r="81" spans="1:11" ht="15" customHeight="1" hidden="1">
      <c r="A81" s="164"/>
      <c r="B81" s="16"/>
      <c r="C81" s="165"/>
      <c r="D81" s="7"/>
      <c r="E81" s="15"/>
      <c r="F81" s="15"/>
      <c r="G81" s="13"/>
      <c r="H81" s="15"/>
      <c r="I81" s="15"/>
      <c r="J81" s="22"/>
      <c r="K81" s="1"/>
    </row>
    <row r="82" spans="1:11" ht="15" customHeight="1" hidden="1">
      <c r="A82" s="166"/>
      <c r="B82" s="15"/>
      <c r="C82" s="165"/>
      <c r="D82" s="138"/>
      <c r="E82" s="76"/>
      <c r="F82" s="76"/>
      <c r="G82" s="167"/>
      <c r="H82" s="76"/>
      <c r="I82" s="76"/>
      <c r="J82" s="22"/>
      <c r="K82" s="1"/>
    </row>
    <row r="83" spans="1:11" ht="15" customHeight="1" hidden="1">
      <c r="A83" s="166"/>
      <c r="B83" s="168"/>
      <c r="C83" s="165"/>
      <c r="D83" s="138"/>
      <c r="E83" s="76"/>
      <c r="F83" s="76"/>
      <c r="G83" s="167"/>
      <c r="H83" s="76"/>
      <c r="I83" s="76"/>
      <c r="J83" s="22"/>
      <c r="K83" s="1"/>
    </row>
    <row r="84" spans="1:11" ht="15" customHeight="1" hidden="1">
      <c r="A84" s="166"/>
      <c r="B84" s="169"/>
      <c r="C84" s="165"/>
      <c r="D84" s="16"/>
      <c r="E84" s="48"/>
      <c r="F84" s="48"/>
      <c r="G84" s="170"/>
      <c r="H84" s="76"/>
      <c r="I84" s="115"/>
      <c r="J84" s="22"/>
      <c r="K84" s="1"/>
    </row>
    <row r="85" spans="1:11" ht="15" customHeight="1" hidden="1">
      <c r="A85" s="166"/>
      <c r="B85" s="169"/>
      <c r="C85" s="165"/>
      <c r="D85" s="7"/>
      <c r="E85" s="76"/>
      <c r="F85" s="76"/>
      <c r="G85" s="167"/>
      <c r="H85" s="76"/>
      <c r="I85" s="115"/>
      <c r="J85" s="22"/>
      <c r="K85" s="1"/>
    </row>
    <row r="86" spans="1:11" ht="15" customHeight="1" hidden="1">
      <c r="A86" s="166"/>
      <c r="B86" s="169"/>
      <c r="C86" s="165"/>
      <c r="D86" s="7"/>
      <c r="E86" s="76"/>
      <c r="F86" s="76"/>
      <c r="G86" s="167"/>
      <c r="H86" s="76"/>
      <c r="I86" s="115"/>
      <c r="J86" s="22"/>
      <c r="K86" s="1"/>
    </row>
    <row r="87" spans="1:11" ht="15" customHeight="1" hidden="1">
      <c r="A87" s="166"/>
      <c r="B87" s="168"/>
      <c r="C87" s="165"/>
      <c r="D87" s="138"/>
      <c r="E87" s="76"/>
      <c r="F87" s="76"/>
      <c r="G87" s="167"/>
      <c r="H87" s="76"/>
      <c r="I87" s="115"/>
      <c r="J87" s="22"/>
      <c r="K87" s="1"/>
    </row>
    <row r="88" spans="1:11" ht="15" customHeight="1" hidden="1">
      <c r="A88" s="166"/>
      <c r="B88" s="168"/>
      <c r="C88" s="165"/>
      <c r="D88" s="138"/>
      <c r="E88" s="76"/>
      <c r="F88" s="76"/>
      <c r="G88" s="167"/>
      <c r="H88" s="76"/>
      <c r="I88" s="115"/>
      <c r="J88" s="22"/>
      <c r="K88" s="1"/>
    </row>
    <row r="89" spans="1:11" ht="15" customHeight="1" hidden="1">
      <c r="A89" s="166"/>
      <c r="B89" s="168"/>
      <c r="C89" s="165"/>
      <c r="D89" s="138"/>
      <c r="E89" s="76"/>
      <c r="F89" s="76"/>
      <c r="G89" s="167"/>
      <c r="H89" s="76"/>
      <c r="I89" s="115"/>
      <c r="J89" s="22"/>
      <c r="K89" s="1"/>
    </row>
    <row r="90" spans="1:11" ht="15" customHeight="1" hidden="1">
      <c r="A90" s="166"/>
      <c r="B90" s="10"/>
      <c r="C90" s="165"/>
      <c r="D90" s="10"/>
      <c r="E90" s="48"/>
      <c r="F90" s="48"/>
      <c r="G90" s="170"/>
      <c r="H90" s="76"/>
      <c r="I90" s="6"/>
      <c r="J90" s="22"/>
      <c r="K90" s="1"/>
    </row>
    <row r="91" spans="1:11" ht="15" customHeight="1" hidden="1">
      <c r="A91" s="20"/>
      <c r="B91" s="10"/>
      <c r="C91" s="19"/>
      <c r="D91" s="7"/>
      <c r="E91" s="137"/>
      <c r="F91" s="9"/>
      <c r="G91" s="167"/>
      <c r="H91" s="12"/>
      <c r="I91" s="6"/>
      <c r="J91" s="22"/>
      <c r="K91" s="1"/>
    </row>
    <row r="92" spans="1:11" ht="15" customHeight="1" hidden="1">
      <c r="A92" s="20"/>
      <c r="B92" s="10"/>
      <c r="C92" s="19"/>
      <c r="D92" s="7"/>
      <c r="E92" s="137"/>
      <c r="F92" s="9"/>
      <c r="G92" s="167"/>
      <c r="H92" s="12"/>
      <c r="I92" s="6"/>
      <c r="J92" s="22"/>
      <c r="K92" s="1"/>
    </row>
    <row r="93" spans="1:11" ht="15" customHeight="1" hidden="1">
      <c r="A93" s="20"/>
      <c r="B93" s="10"/>
      <c r="C93" s="19"/>
      <c r="D93" s="138"/>
      <c r="E93" s="137"/>
      <c r="F93" s="9"/>
      <c r="G93" s="167"/>
      <c r="H93" s="12"/>
      <c r="I93" s="6"/>
      <c r="J93" s="22"/>
      <c r="K93" s="1"/>
    </row>
    <row r="94" spans="1:11" ht="15" customHeight="1" hidden="1">
      <c r="A94" s="20"/>
      <c r="B94" s="171"/>
      <c r="C94" s="19"/>
      <c r="D94" s="7"/>
      <c r="E94" s="137"/>
      <c r="F94" s="9"/>
      <c r="G94" s="167"/>
      <c r="H94" s="12"/>
      <c r="I94" s="6"/>
      <c r="J94" s="22"/>
      <c r="K94" s="1"/>
    </row>
    <row r="95" spans="1:11" ht="15" customHeight="1" hidden="1">
      <c r="A95" s="20"/>
      <c r="B95" s="10"/>
      <c r="C95" s="19"/>
      <c r="D95" s="10"/>
      <c r="E95" s="12"/>
      <c r="F95" s="12"/>
      <c r="G95" s="170"/>
      <c r="H95" s="12"/>
      <c r="I95" s="6"/>
      <c r="J95" s="22"/>
      <c r="K95" s="1"/>
    </row>
    <row r="96" spans="1:11" ht="15" customHeight="1" hidden="1">
      <c r="A96" s="20"/>
      <c r="B96" s="10"/>
      <c r="C96" s="19"/>
      <c r="D96" s="7"/>
      <c r="E96" s="137"/>
      <c r="F96" s="9"/>
      <c r="G96" s="167"/>
      <c r="H96" s="12"/>
      <c r="I96" s="6"/>
      <c r="J96" s="22"/>
      <c r="K96" s="1"/>
    </row>
    <row r="97" spans="1:11" ht="15" customHeight="1" hidden="1">
      <c r="A97" s="20"/>
      <c r="B97" s="10"/>
      <c r="C97" s="19"/>
      <c r="D97" s="138"/>
      <c r="E97" s="137"/>
      <c r="F97" s="9"/>
      <c r="G97" s="167"/>
      <c r="H97" s="12"/>
      <c r="I97" s="6"/>
      <c r="J97" s="22"/>
      <c r="K97" s="1"/>
    </row>
    <row r="98" spans="1:11" ht="15" customHeight="1" hidden="1">
      <c r="A98" s="43"/>
      <c r="B98" s="155"/>
      <c r="C98" s="31"/>
      <c r="D98" s="32"/>
      <c r="E98" s="13"/>
      <c r="F98" s="36"/>
      <c r="G98" s="33"/>
      <c r="H98" s="124"/>
      <c r="I98" s="29"/>
      <c r="J98" s="22"/>
      <c r="K98" s="1"/>
    </row>
    <row r="99" spans="1:11" ht="15" customHeight="1">
      <c r="A99" s="172" t="s">
        <v>102</v>
      </c>
      <c r="B99" s="142" t="s">
        <v>103</v>
      </c>
      <c r="C99" s="80"/>
      <c r="D99" s="78" t="s">
        <v>10</v>
      </c>
      <c r="E99" s="173">
        <f>SUM(E100:E103)</f>
        <v>0</v>
      </c>
      <c r="F99" s="173">
        <f>SUM(F100:F103)</f>
        <v>1066</v>
      </c>
      <c r="G99" s="6">
        <f>E99+F99</f>
        <v>1066</v>
      </c>
      <c r="H99" s="174"/>
      <c r="I99" s="143" t="s">
        <v>84</v>
      </c>
      <c r="J99" s="22"/>
      <c r="K99" s="1"/>
    </row>
    <row r="100" spans="1:11" ht="15" customHeight="1">
      <c r="A100" s="175"/>
      <c r="B100" s="78"/>
      <c r="C100" s="80">
        <v>1150</v>
      </c>
      <c r="D100" s="81" t="s">
        <v>104</v>
      </c>
      <c r="E100" s="82"/>
      <c r="F100" s="82">
        <v>63</v>
      </c>
      <c r="G100" s="9">
        <f>E100+F100</f>
        <v>63</v>
      </c>
      <c r="H100" s="176"/>
      <c r="I100" s="15"/>
      <c r="J100" s="22"/>
      <c r="K100" s="1"/>
    </row>
    <row r="101" spans="1:11" ht="15" customHeight="1">
      <c r="A101" s="175"/>
      <c r="B101" s="177"/>
      <c r="C101" s="165">
        <v>1210</v>
      </c>
      <c r="D101" s="7" t="s">
        <v>101</v>
      </c>
      <c r="E101" s="82"/>
      <c r="F101" s="82">
        <v>3</v>
      </c>
      <c r="G101" s="9">
        <f>E101+F101</f>
        <v>3</v>
      </c>
      <c r="H101" s="178"/>
      <c r="I101" s="179"/>
      <c r="J101" s="22"/>
      <c r="K101" s="1"/>
    </row>
    <row r="102" spans="1:11" ht="15" customHeight="1">
      <c r="A102" s="84"/>
      <c r="B102" s="180"/>
      <c r="C102" s="104">
        <v>2231</v>
      </c>
      <c r="D102" s="181" t="s">
        <v>105</v>
      </c>
      <c r="E102" s="182"/>
      <c r="F102" s="182">
        <v>500</v>
      </c>
      <c r="G102" s="183">
        <f>E102+F102</f>
        <v>500</v>
      </c>
      <c r="H102" s="184"/>
      <c r="I102" s="179"/>
      <c r="J102" s="22"/>
      <c r="K102" s="1"/>
    </row>
    <row r="103" spans="1:11" ht="15" customHeight="1">
      <c r="A103" s="185"/>
      <c r="B103" s="16"/>
      <c r="C103" s="19">
        <v>2314</v>
      </c>
      <c r="D103" s="138" t="s">
        <v>106</v>
      </c>
      <c r="E103" s="167"/>
      <c r="F103" s="167">
        <v>500</v>
      </c>
      <c r="G103" s="120">
        <v>800</v>
      </c>
      <c r="H103" s="186"/>
      <c r="I103" s="76"/>
      <c r="J103" s="22"/>
      <c r="K103" s="1"/>
    </row>
    <row r="104" spans="1:11" ht="15" customHeight="1">
      <c r="A104" s="5"/>
      <c r="B104" s="16"/>
      <c r="C104" s="19"/>
      <c r="D104" s="138"/>
      <c r="E104" s="167"/>
      <c r="F104" s="167"/>
      <c r="G104" s="120"/>
      <c r="H104" s="186"/>
      <c r="I104" s="76"/>
      <c r="J104" s="22"/>
      <c r="K104" s="1"/>
    </row>
    <row r="105" spans="1:11" ht="15" customHeight="1">
      <c r="A105" s="5"/>
      <c r="B105" s="142" t="s">
        <v>91</v>
      </c>
      <c r="C105" s="187">
        <v>21393</v>
      </c>
      <c r="D105" s="4" t="s">
        <v>10</v>
      </c>
      <c r="E105" s="170">
        <f>E106+E107</f>
        <v>3040</v>
      </c>
      <c r="F105" s="170">
        <f>F106+F107</f>
        <v>0</v>
      </c>
      <c r="G105" s="69">
        <f>E105+F105</f>
        <v>3040</v>
      </c>
      <c r="H105" s="188">
        <v>3000</v>
      </c>
      <c r="I105" s="143" t="s">
        <v>84</v>
      </c>
      <c r="J105" s="22"/>
      <c r="K105" s="1"/>
    </row>
    <row r="106" spans="1:11" ht="15" customHeight="1">
      <c r="A106" s="20"/>
      <c r="B106" s="142"/>
      <c r="C106" s="19">
        <v>2231</v>
      </c>
      <c r="D106" s="46" t="s">
        <v>86</v>
      </c>
      <c r="E106" s="157">
        <v>3000</v>
      </c>
      <c r="F106" s="189"/>
      <c r="G106" s="72">
        <f aca="true" t="shared" si="0" ref="G106:G114">E106+F106</f>
        <v>3000</v>
      </c>
      <c r="H106" s="51"/>
      <c r="I106" s="143"/>
      <c r="J106" s="22"/>
      <c r="K106" s="1"/>
    </row>
    <row r="107" spans="1:11" ht="15" customHeight="1">
      <c r="A107" s="5"/>
      <c r="B107" s="16"/>
      <c r="C107" s="19">
        <v>2314</v>
      </c>
      <c r="D107" s="146" t="s">
        <v>47</v>
      </c>
      <c r="E107" s="152">
        <v>40</v>
      </c>
      <c r="F107" s="152"/>
      <c r="G107" s="190">
        <f t="shared" si="0"/>
        <v>40</v>
      </c>
      <c r="H107" s="107"/>
      <c r="I107" s="110"/>
      <c r="J107" s="22"/>
      <c r="K107" s="1"/>
    </row>
    <row r="108" spans="1:11" ht="15" customHeight="1">
      <c r="A108" s="5"/>
      <c r="B108" s="10"/>
      <c r="C108" s="19"/>
      <c r="D108" s="10"/>
      <c r="E108" s="167"/>
      <c r="F108" s="170"/>
      <c r="G108" s="72"/>
      <c r="H108" s="186"/>
      <c r="I108" s="6"/>
      <c r="J108" s="22"/>
      <c r="K108" s="1"/>
    </row>
    <row r="109" spans="1:11" ht="15" customHeight="1">
      <c r="A109" s="5"/>
      <c r="B109" s="142" t="s">
        <v>92</v>
      </c>
      <c r="C109" s="19">
        <v>21393</v>
      </c>
      <c r="D109" s="4" t="s">
        <v>10</v>
      </c>
      <c r="E109" s="170">
        <f>E110+E111</f>
        <v>1040</v>
      </c>
      <c r="F109" s="170">
        <f>F110+F111</f>
        <v>0</v>
      </c>
      <c r="G109" s="69">
        <f t="shared" si="0"/>
        <v>1040</v>
      </c>
      <c r="H109" s="172">
        <v>1000</v>
      </c>
      <c r="I109" s="6" t="s">
        <v>84</v>
      </c>
      <c r="J109" s="22"/>
      <c r="K109" s="1"/>
    </row>
    <row r="110" spans="1:11" ht="15" customHeight="1">
      <c r="A110" s="5"/>
      <c r="B110" s="151"/>
      <c r="C110" s="117">
        <v>2231</v>
      </c>
      <c r="D110" s="7" t="s">
        <v>93</v>
      </c>
      <c r="E110" s="13">
        <v>1000</v>
      </c>
      <c r="F110" s="14"/>
      <c r="G110" s="72">
        <f t="shared" si="0"/>
        <v>1000</v>
      </c>
      <c r="H110" s="5"/>
      <c r="I110" s="6"/>
      <c r="J110" s="22"/>
      <c r="K110" s="1"/>
    </row>
    <row r="111" spans="1:11" ht="15" customHeight="1">
      <c r="A111" s="5"/>
      <c r="B111" s="151"/>
      <c r="C111" s="19">
        <v>2314</v>
      </c>
      <c r="D111" s="138" t="s">
        <v>47</v>
      </c>
      <c r="E111" s="13">
        <v>40</v>
      </c>
      <c r="F111" s="13"/>
      <c r="G111" s="72">
        <f t="shared" si="0"/>
        <v>40</v>
      </c>
      <c r="H111" s="5"/>
      <c r="I111" s="6"/>
      <c r="J111" s="22"/>
      <c r="K111" s="1"/>
    </row>
    <row r="112" spans="1:11" ht="15" customHeight="1">
      <c r="A112" s="145"/>
      <c r="B112" s="4"/>
      <c r="C112" s="19"/>
      <c r="D112" s="138"/>
      <c r="E112" s="13"/>
      <c r="F112" s="13"/>
      <c r="G112" s="72"/>
      <c r="H112" s="5"/>
      <c r="I112" s="6"/>
      <c r="J112" s="22"/>
      <c r="K112" s="1"/>
    </row>
    <row r="113" spans="1:11" ht="15" customHeight="1">
      <c r="A113" s="145"/>
      <c r="B113" s="10" t="s">
        <v>89</v>
      </c>
      <c r="C113" s="19">
        <v>21393</v>
      </c>
      <c r="D113" s="68" t="s">
        <v>10</v>
      </c>
      <c r="E113" s="14">
        <f>E114</f>
        <v>100</v>
      </c>
      <c r="F113" s="14">
        <f>F114</f>
        <v>0</v>
      </c>
      <c r="G113" s="69">
        <f t="shared" si="0"/>
        <v>100</v>
      </c>
      <c r="H113" s="5">
        <v>200</v>
      </c>
      <c r="I113" s="6" t="s">
        <v>87</v>
      </c>
      <c r="J113" s="22"/>
      <c r="K113" s="1"/>
    </row>
    <row r="114" spans="1:11" ht="15" customHeight="1">
      <c r="A114" s="20"/>
      <c r="B114" s="10"/>
      <c r="C114" s="19">
        <v>2231</v>
      </c>
      <c r="D114" s="138" t="s">
        <v>88</v>
      </c>
      <c r="E114" s="8">
        <v>100</v>
      </c>
      <c r="F114" s="9"/>
      <c r="G114" s="72">
        <f t="shared" si="0"/>
        <v>100</v>
      </c>
      <c r="H114" s="12"/>
      <c r="I114" s="6"/>
      <c r="J114" s="22"/>
      <c r="K114" s="1"/>
    </row>
    <row r="115" spans="1:11" ht="15" customHeight="1">
      <c r="A115" s="43"/>
      <c r="B115" s="37"/>
      <c r="C115" s="31"/>
      <c r="D115" s="32"/>
      <c r="E115" s="13"/>
      <c r="F115" s="36"/>
      <c r="G115" s="33"/>
      <c r="H115" s="124"/>
      <c r="I115" s="29"/>
      <c r="J115" s="22"/>
      <c r="K115" s="1"/>
    </row>
    <row r="116" spans="1:11" ht="27" customHeight="1">
      <c r="A116" s="43" t="s">
        <v>26</v>
      </c>
      <c r="B116" s="265" t="s">
        <v>27</v>
      </c>
      <c r="C116" s="31">
        <v>21393</v>
      </c>
      <c r="D116" s="27" t="s">
        <v>10</v>
      </c>
      <c r="E116" s="54">
        <f>E117</f>
        <v>120</v>
      </c>
      <c r="F116" s="54">
        <f>F117</f>
        <v>0</v>
      </c>
      <c r="G116" s="6">
        <f>E116+F116</f>
        <v>120</v>
      </c>
      <c r="H116" s="39">
        <v>50</v>
      </c>
      <c r="I116" s="6" t="s">
        <v>18</v>
      </c>
      <c r="J116" s="22"/>
      <c r="K116" s="1"/>
    </row>
    <row r="117" spans="1:11" ht="15" customHeight="1">
      <c r="A117" s="43"/>
      <c r="B117" s="4"/>
      <c r="C117" s="31">
        <v>2314</v>
      </c>
      <c r="D117" s="32" t="s">
        <v>20</v>
      </c>
      <c r="E117" s="13">
        <v>120</v>
      </c>
      <c r="F117" s="36"/>
      <c r="G117" s="9">
        <f>E117+F117</f>
        <v>120</v>
      </c>
      <c r="H117" s="124"/>
      <c r="I117" s="29"/>
      <c r="J117" s="22"/>
      <c r="K117" s="1"/>
    </row>
    <row r="118" spans="1:11" ht="15" customHeight="1">
      <c r="A118" s="43"/>
      <c r="B118" s="4"/>
      <c r="C118" s="31"/>
      <c r="D118" s="32"/>
      <c r="E118" s="13"/>
      <c r="F118" s="36"/>
      <c r="G118" s="40"/>
      <c r="H118" s="124"/>
      <c r="I118" s="29"/>
      <c r="J118" s="22"/>
      <c r="K118" s="1"/>
    </row>
    <row r="119" spans="1:11" ht="15" customHeight="1">
      <c r="A119" s="43" t="s">
        <v>28</v>
      </c>
      <c r="B119" s="4" t="s">
        <v>29</v>
      </c>
      <c r="C119" s="31">
        <v>21393</v>
      </c>
      <c r="D119" s="10" t="s">
        <v>10</v>
      </c>
      <c r="E119" s="14">
        <f>E120</f>
        <v>200</v>
      </c>
      <c r="F119" s="14">
        <f>F120</f>
        <v>0</v>
      </c>
      <c r="G119" s="50">
        <f>E119+F119</f>
        <v>200</v>
      </c>
      <c r="H119" s="85">
        <v>50</v>
      </c>
      <c r="I119" s="6" t="s">
        <v>18</v>
      </c>
      <c r="J119" s="22"/>
      <c r="K119" s="1"/>
    </row>
    <row r="120" spans="1:11" ht="15" customHeight="1">
      <c r="A120" s="43"/>
      <c r="B120" s="4"/>
      <c r="C120" s="31">
        <v>2314</v>
      </c>
      <c r="D120" s="7" t="s">
        <v>19</v>
      </c>
      <c r="E120" s="13">
        <v>200</v>
      </c>
      <c r="F120" s="36"/>
      <c r="G120" s="57">
        <f>E120+F120</f>
        <v>200</v>
      </c>
      <c r="H120" s="124"/>
      <c r="I120" s="29"/>
      <c r="J120" s="22"/>
      <c r="K120" s="1"/>
    </row>
    <row r="121" spans="1:11" ht="15" customHeight="1">
      <c r="A121" s="43"/>
      <c r="B121" s="4"/>
      <c r="C121" s="31"/>
      <c r="D121" s="7"/>
      <c r="E121" s="13"/>
      <c r="F121" s="36"/>
      <c r="G121" s="57"/>
      <c r="H121" s="124"/>
      <c r="I121" s="29"/>
      <c r="J121" s="22"/>
      <c r="K121" s="1"/>
    </row>
    <row r="122" spans="1:11" ht="15" customHeight="1">
      <c r="A122" s="43"/>
      <c r="B122" s="4" t="s">
        <v>373</v>
      </c>
      <c r="C122" s="31">
        <v>21393</v>
      </c>
      <c r="D122" s="10" t="s">
        <v>10</v>
      </c>
      <c r="E122" s="14">
        <f>SUM(E123:E126)</f>
        <v>650</v>
      </c>
      <c r="F122" s="14">
        <f>SUM(F123:F126)</f>
        <v>0</v>
      </c>
      <c r="G122" s="50">
        <f>E122+F122</f>
        <v>650</v>
      </c>
      <c r="H122" s="124">
        <v>200</v>
      </c>
      <c r="I122" s="6" t="s">
        <v>18</v>
      </c>
      <c r="J122" s="22"/>
      <c r="K122" s="1"/>
    </row>
    <row r="123" spans="1:11" ht="15" customHeight="1">
      <c r="A123" s="43"/>
      <c r="B123" s="4"/>
      <c r="C123" s="31">
        <v>2314</v>
      </c>
      <c r="D123" s="7" t="s">
        <v>19</v>
      </c>
      <c r="E123" s="13">
        <v>100</v>
      </c>
      <c r="F123" s="36"/>
      <c r="G123" s="57">
        <f>E123+F123</f>
        <v>100</v>
      </c>
      <c r="H123" s="124"/>
      <c r="I123" s="29"/>
      <c r="J123" s="22"/>
      <c r="K123" s="1"/>
    </row>
    <row r="124" spans="1:11" ht="15" customHeight="1">
      <c r="A124" s="43"/>
      <c r="B124" s="4"/>
      <c r="C124" s="31">
        <v>2314</v>
      </c>
      <c r="D124" s="7" t="s">
        <v>47</v>
      </c>
      <c r="E124" s="13">
        <v>200</v>
      </c>
      <c r="F124" s="36"/>
      <c r="G124" s="57">
        <f>E124+F124</f>
        <v>200</v>
      </c>
      <c r="H124" s="124"/>
      <c r="I124" s="29"/>
      <c r="J124" s="22"/>
      <c r="K124" s="1"/>
    </row>
    <row r="125" spans="1:11" ht="15" customHeight="1">
      <c r="A125" s="43"/>
      <c r="B125" s="4"/>
      <c r="C125" s="31">
        <v>1150</v>
      </c>
      <c r="D125" s="7" t="s">
        <v>374</v>
      </c>
      <c r="E125" s="13">
        <v>333</v>
      </c>
      <c r="F125" s="36"/>
      <c r="G125" s="57">
        <f>E125+F125</f>
        <v>333</v>
      </c>
      <c r="H125" s="124"/>
      <c r="I125" s="29"/>
      <c r="J125" s="22"/>
      <c r="K125" s="1"/>
    </row>
    <row r="126" spans="1:11" ht="15" customHeight="1">
      <c r="A126" s="43"/>
      <c r="B126" s="4"/>
      <c r="C126" s="31">
        <v>1210</v>
      </c>
      <c r="D126" s="7" t="s">
        <v>83</v>
      </c>
      <c r="E126" s="13">
        <v>17</v>
      </c>
      <c r="F126" s="36"/>
      <c r="G126" s="57">
        <f>E126+F126</f>
        <v>17</v>
      </c>
      <c r="H126" s="124"/>
      <c r="I126" s="29"/>
      <c r="J126" s="22"/>
      <c r="K126" s="1"/>
    </row>
    <row r="127" spans="1:11" ht="15" customHeight="1">
      <c r="A127" s="43"/>
      <c r="B127" s="4"/>
      <c r="C127" s="31"/>
      <c r="D127" s="7"/>
      <c r="E127" s="13"/>
      <c r="F127" s="36"/>
      <c r="G127" s="57"/>
      <c r="H127" s="124"/>
      <c r="I127" s="29"/>
      <c r="J127" s="22"/>
      <c r="K127" s="1"/>
    </row>
    <row r="128" spans="1:11" ht="28.5" customHeight="1">
      <c r="A128" s="43" t="s">
        <v>28</v>
      </c>
      <c r="B128" s="266" t="s">
        <v>375</v>
      </c>
      <c r="C128" s="31"/>
      <c r="D128" s="10" t="s">
        <v>10</v>
      </c>
      <c r="E128" s="14">
        <f>E129</f>
        <v>0</v>
      </c>
      <c r="F128" s="14">
        <f>F129</f>
        <v>200</v>
      </c>
      <c r="G128" s="11">
        <f>E128+F128</f>
        <v>200</v>
      </c>
      <c r="H128" s="124"/>
      <c r="I128" s="29" t="s">
        <v>18</v>
      </c>
      <c r="J128" s="22"/>
      <c r="K128" s="1"/>
    </row>
    <row r="129" spans="1:11" ht="15" customHeight="1">
      <c r="A129" s="43"/>
      <c r="B129" s="4"/>
      <c r="C129" s="31">
        <v>2314</v>
      </c>
      <c r="D129" s="7" t="s">
        <v>376</v>
      </c>
      <c r="E129" s="14"/>
      <c r="F129" s="36">
        <v>200</v>
      </c>
      <c r="G129" s="57">
        <f>E129+F129</f>
        <v>200</v>
      </c>
      <c r="H129" s="124"/>
      <c r="I129" s="29"/>
      <c r="J129" s="22"/>
      <c r="K129" s="1"/>
    </row>
    <row r="130" spans="1:11" ht="15" customHeight="1">
      <c r="A130" s="43"/>
      <c r="B130" s="4"/>
      <c r="C130" s="31"/>
      <c r="D130" s="7"/>
      <c r="E130" s="14"/>
      <c r="F130" s="36"/>
      <c r="G130" s="57"/>
      <c r="H130" s="124"/>
      <c r="I130" s="29"/>
      <c r="J130" s="22"/>
      <c r="K130" s="1"/>
    </row>
    <row r="131" spans="1:11" ht="15" customHeight="1">
      <c r="A131" s="43" t="s">
        <v>30</v>
      </c>
      <c r="B131" s="4" t="s">
        <v>31</v>
      </c>
      <c r="C131" s="31">
        <v>21393</v>
      </c>
      <c r="D131" s="10" t="s">
        <v>10</v>
      </c>
      <c r="E131" s="14">
        <f>SUM(E132:E135)</f>
        <v>365</v>
      </c>
      <c r="F131" s="14">
        <f>SUM(F132:F135)</f>
        <v>0</v>
      </c>
      <c r="G131" s="11">
        <f>E131+F131</f>
        <v>365</v>
      </c>
      <c r="H131" s="85">
        <v>365</v>
      </c>
      <c r="I131" s="6" t="s">
        <v>18</v>
      </c>
      <c r="J131" s="22"/>
      <c r="K131" s="1"/>
    </row>
    <row r="132" spans="1:11" ht="15" customHeight="1">
      <c r="A132" s="43"/>
      <c r="B132" s="4"/>
      <c r="C132" s="31">
        <v>2314</v>
      </c>
      <c r="D132" s="7" t="s">
        <v>20</v>
      </c>
      <c r="E132" s="13">
        <v>50</v>
      </c>
      <c r="F132" s="13"/>
      <c r="G132" s="57">
        <f>E132+F132</f>
        <v>50</v>
      </c>
      <c r="H132" s="126"/>
      <c r="I132" s="29"/>
      <c r="J132" s="22"/>
      <c r="K132" s="1"/>
    </row>
    <row r="133" spans="1:11" ht="15" customHeight="1">
      <c r="A133" s="43"/>
      <c r="B133" s="4"/>
      <c r="C133" s="31">
        <v>1150</v>
      </c>
      <c r="D133" s="7" t="s">
        <v>377</v>
      </c>
      <c r="E133" s="13">
        <v>200</v>
      </c>
      <c r="F133" s="13"/>
      <c r="G133" s="57">
        <f>E133+F133</f>
        <v>200</v>
      </c>
      <c r="H133" s="126"/>
      <c r="I133" s="29"/>
      <c r="J133" s="22"/>
      <c r="K133" s="1"/>
    </row>
    <row r="134" spans="1:11" ht="15" customHeight="1">
      <c r="A134" s="43"/>
      <c r="B134" s="4"/>
      <c r="C134" s="31">
        <v>1150</v>
      </c>
      <c r="D134" s="7" t="s">
        <v>32</v>
      </c>
      <c r="E134" s="13">
        <v>100</v>
      </c>
      <c r="F134" s="13"/>
      <c r="G134" s="57">
        <f>E134+F134</f>
        <v>100</v>
      </c>
      <c r="H134" s="126"/>
      <c r="I134" s="29"/>
      <c r="J134" s="22"/>
      <c r="K134" s="1"/>
    </row>
    <row r="135" spans="1:11" ht="15" customHeight="1">
      <c r="A135" s="43"/>
      <c r="B135" s="4"/>
      <c r="C135" s="31">
        <v>1210</v>
      </c>
      <c r="D135" s="7" t="s">
        <v>23</v>
      </c>
      <c r="E135" s="13">
        <v>15</v>
      </c>
      <c r="F135" s="13"/>
      <c r="G135" s="57">
        <f>E135+F135</f>
        <v>15</v>
      </c>
      <c r="H135" s="126"/>
      <c r="I135" s="29"/>
      <c r="J135" s="22"/>
      <c r="K135" s="1"/>
    </row>
    <row r="136" spans="1:11" ht="12.75" customHeight="1">
      <c r="A136" s="125"/>
      <c r="B136" s="58"/>
      <c r="C136" s="31"/>
      <c r="D136" s="32"/>
      <c r="E136" s="13"/>
      <c r="F136" s="36"/>
      <c r="G136" s="57"/>
      <c r="H136" s="124"/>
      <c r="I136" s="29"/>
      <c r="J136" s="22"/>
      <c r="K136" s="1"/>
    </row>
    <row r="137" spans="1:11" ht="32.25" customHeight="1">
      <c r="A137" s="121" t="s">
        <v>33</v>
      </c>
      <c r="B137" s="139" t="s">
        <v>34</v>
      </c>
      <c r="C137" s="191"/>
      <c r="D137" s="4" t="s">
        <v>10</v>
      </c>
      <c r="E137" s="170">
        <f>E138+E139+E140</f>
        <v>0</v>
      </c>
      <c r="F137" s="170">
        <f>F138+F139+F140</f>
        <v>3100</v>
      </c>
      <c r="G137" s="69">
        <f>E137+F137</f>
        <v>3100</v>
      </c>
      <c r="H137" s="172"/>
      <c r="I137" s="6" t="s">
        <v>84</v>
      </c>
      <c r="J137" s="22"/>
      <c r="K137" s="1"/>
    </row>
    <row r="138" spans="1:11" ht="14.25" customHeight="1">
      <c r="A138" s="121"/>
      <c r="B138" s="122"/>
      <c r="C138" s="165">
        <v>2231</v>
      </c>
      <c r="D138" s="76" t="s">
        <v>86</v>
      </c>
      <c r="E138" s="167"/>
      <c r="F138" s="167">
        <v>2000</v>
      </c>
      <c r="G138" s="72">
        <f>E138+F138</f>
        <v>2000</v>
      </c>
      <c r="H138" s="172"/>
      <c r="I138" s="6"/>
      <c r="J138" s="22"/>
      <c r="K138" s="1"/>
    </row>
    <row r="139" spans="1:11" ht="15" customHeight="1">
      <c r="A139" s="121"/>
      <c r="B139" s="122"/>
      <c r="C139" s="165">
        <v>2314</v>
      </c>
      <c r="D139" s="76" t="s">
        <v>58</v>
      </c>
      <c r="E139" s="167"/>
      <c r="F139" s="167">
        <v>1000</v>
      </c>
      <c r="G139" s="72">
        <f>E139+F139</f>
        <v>1000</v>
      </c>
      <c r="H139" s="172"/>
      <c r="I139" s="6"/>
      <c r="J139" s="22"/>
      <c r="K139" s="1"/>
    </row>
    <row r="140" spans="1:11" ht="15" customHeight="1">
      <c r="A140" s="121"/>
      <c r="B140" s="122"/>
      <c r="C140" s="19">
        <v>2314</v>
      </c>
      <c r="D140" s="138" t="s">
        <v>47</v>
      </c>
      <c r="E140" s="13"/>
      <c r="F140" s="13">
        <v>100</v>
      </c>
      <c r="G140" s="72">
        <f>E140+F140</f>
        <v>100</v>
      </c>
      <c r="H140" s="172"/>
      <c r="I140" s="6"/>
      <c r="J140" s="22"/>
      <c r="K140" s="1"/>
    </row>
    <row r="141" spans="1:11" ht="15" customHeight="1">
      <c r="A141" s="121"/>
      <c r="B141" s="122"/>
      <c r="C141" s="31"/>
      <c r="D141" s="32"/>
      <c r="E141" s="13"/>
      <c r="F141" s="36"/>
      <c r="G141" s="57"/>
      <c r="H141" s="124"/>
      <c r="I141" s="29"/>
      <c r="J141" s="22"/>
      <c r="K141" s="1"/>
    </row>
    <row r="142" spans="1:11" ht="15" customHeight="1">
      <c r="A142" s="121"/>
      <c r="B142" s="68" t="s">
        <v>107</v>
      </c>
      <c r="C142" s="158">
        <v>21393</v>
      </c>
      <c r="D142" s="48" t="s">
        <v>10</v>
      </c>
      <c r="E142" s="47">
        <f>E143+E144</f>
        <v>7540</v>
      </c>
      <c r="F142" s="47">
        <f>F143+F144</f>
        <v>0</v>
      </c>
      <c r="G142" s="69">
        <f>E142+F142</f>
        <v>7540</v>
      </c>
      <c r="H142" s="172">
        <v>7500</v>
      </c>
      <c r="I142" s="115" t="s">
        <v>84</v>
      </c>
      <c r="J142" s="22"/>
      <c r="K142" s="1"/>
    </row>
    <row r="143" spans="1:11" ht="24" customHeight="1">
      <c r="A143" s="121"/>
      <c r="B143" s="68"/>
      <c r="C143" s="165">
        <v>2231</v>
      </c>
      <c r="D143" s="46" t="s">
        <v>90</v>
      </c>
      <c r="E143" s="70">
        <v>7500</v>
      </c>
      <c r="F143" s="70"/>
      <c r="G143" s="72">
        <f>E143+F143</f>
        <v>7500</v>
      </c>
      <c r="H143" s="91"/>
      <c r="I143" s="115"/>
      <c r="J143" s="22"/>
      <c r="K143" s="1"/>
    </row>
    <row r="144" spans="1:11" ht="15" customHeight="1">
      <c r="A144" s="121"/>
      <c r="B144" s="68"/>
      <c r="C144" s="165">
        <v>2314</v>
      </c>
      <c r="D144" s="138" t="s">
        <v>47</v>
      </c>
      <c r="E144" s="167">
        <v>40</v>
      </c>
      <c r="F144" s="167"/>
      <c r="G144" s="72">
        <f>E144+F144</f>
        <v>40</v>
      </c>
      <c r="H144" s="91"/>
      <c r="I144" s="115"/>
      <c r="J144" s="22"/>
      <c r="K144" s="1"/>
    </row>
    <row r="145" spans="1:11" ht="15" customHeight="1">
      <c r="A145" s="121"/>
      <c r="B145" s="122"/>
      <c r="C145" s="31"/>
      <c r="D145" s="32"/>
      <c r="E145" s="13"/>
      <c r="F145" s="36"/>
      <c r="G145" s="57"/>
      <c r="H145" s="124"/>
      <c r="I145" s="29"/>
      <c r="J145" s="22"/>
      <c r="K145" s="1"/>
    </row>
    <row r="146" spans="1:11" ht="15" customHeight="1">
      <c r="A146" s="121"/>
      <c r="B146" s="122"/>
      <c r="C146" s="31"/>
      <c r="D146" s="32"/>
      <c r="E146" s="13"/>
      <c r="F146" s="36"/>
      <c r="G146" s="57"/>
      <c r="H146" s="124"/>
      <c r="I146" s="29"/>
      <c r="J146" s="22"/>
      <c r="K146" s="1"/>
    </row>
    <row r="147" spans="1:11" ht="15" customHeight="1">
      <c r="A147" s="121"/>
      <c r="B147" s="122"/>
      <c r="C147" s="31"/>
      <c r="D147" s="32"/>
      <c r="E147" s="13"/>
      <c r="F147" s="36"/>
      <c r="G147" s="57"/>
      <c r="H147" s="124"/>
      <c r="I147" s="29"/>
      <c r="J147" s="22"/>
      <c r="K147" s="1"/>
    </row>
    <row r="148" spans="1:11" ht="15" customHeight="1">
      <c r="A148" s="121" t="s">
        <v>35</v>
      </c>
      <c r="B148" s="122" t="s">
        <v>36</v>
      </c>
      <c r="C148" s="31">
        <v>21393</v>
      </c>
      <c r="D148" s="10" t="s">
        <v>10</v>
      </c>
      <c r="E148" s="14">
        <f>SUM(E149:E151)</f>
        <v>575</v>
      </c>
      <c r="F148" s="14">
        <f>SUM(F149:F151)</f>
        <v>0</v>
      </c>
      <c r="G148" s="11">
        <f>E148+F148</f>
        <v>575</v>
      </c>
      <c r="H148" s="85">
        <v>575</v>
      </c>
      <c r="I148" s="6" t="s">
        <v>18</v>
      </c>
      <c r="J148" s="22"/>
      <c r="K148" s="1"/>
    </row>
    <row r="149" spans="1:11" ht="15" customHeight="1">
      <c r="A149" s="125"/>
      <c r="B149" s="58"/>
      <c r="C149" s="31">
        <v>2314</v>
      </c>
      <c r="D149" s="7" t="s">
        <v>20</v>
      </c>
      <c r="E149" s="13">
        <v>50</v>
      </c>
      <c r="F149" s="36"/>
      <c r="G149" s="57">
        <f>E149+F149</f>
        <v>50</v>
      </c>
      <c r="H149" s="124"/>
      <c r="I149" s="6"/>
      <c r="J149" s="22"/>
      <c r="K149" s="1"/>
    </row>
    <row r="150" spans="1:11" ht="13.5" customHeight="1">
      <c r="A150" s="125"/>
      <c r="B150" s="58"/>
      <c r="C150" s="31">
        <v>1150</v>
      </c>
      <c r="D150" s="32" t="s">
        <v>37</v>
      </c>
      <c r="E150" s="13">
        <v>500</v>
      </c>
      <c r="F150" s="36"/>
      <c r="G150" s="57">
        <f>E150+F150</f>
        <v>500</v>
      </c>
      <c r="H150" s="124"/>
      <c r="I150" s="29"/>
      <c r="J150" s="22"/>
      <c r="K150" s="1"/>
    </row>
    <row r="151" spans="1:11" ht="15" customHeight="1">
      <c r="A151" s="125"/>
      <c r="B151" s="58"/>
      <c r="C151" s="31">
        <v>1210</v>
      </c>
      <c r="D151" s="32" t="s">
        <v>38</v>
      </c>
      <c r="E151" s="13">
        <v>25</v>
      </c>
      <c r="F151" s="36"/>
      <c r="G151" s="57">
        <f>E151+F151</f>
        <v>25</v>
      </c>
      <c r="H151" s="124"/>
      <c r="I151" s="29"/>
      <c r="J151" s="22"/>
      <c r="K151" s="1"/>
    </row>
    <row r="152" spans="1:11" ht="15" customHeight="1">
      <c r="A152" s="125"/>
      <c r="B152" s="58"/>
      <c r="C152" s="31"/>
      <c r="D152" s="32"/>
      <c r="E152" s="13"/>
      <c r="F152" s="36"/>
      <c r="G152" s="57"/>
      <c r="H152" s="124"/>
      <c r="I152" s="29"/>
      <c r="J152" s="22"/>
      <c r="K152" s="1"/>
    </row>
    <row r="153" spans="1:11" ht="16.5" customHeight="1">
      <c r="A153" s="192" t="s">
        <v>108</v>
      </c>
      <c r="B153" s="142" t="s">
        <v>109</v>
      </c>
      <c r="C153" s="165">
        <v>21381</v>
      </c>
      <c r="D153" s="48" t="s">
        <v>10</v>
      </c>
      <c r="E153" s="90"/>
      <c r="F153" s="90"/>
      <c r="G153" s="69"/>
      <c r="H153" s="90">
        <v>600</v>
      </c>
      <c r="I153" s="115" t="s">
        <v>96</v>
      </c>
      <c r="J153" s="22"/>
      <c r="K153" s="1"/>
    </row>
    <row r="154" spans="1:11" ht="15" customHeight="1">
      <c r="A154" s="192"/>
      <c r="B154" s="68" t="s">
        <v>110</v>
      </c>
      <c r="C154" s="165"/>
      <c r="D154" s="76"/>
      <c r="E154" s="90"/>
      <c r="F154" s="90"/>
      <c r="G154" s="69"/>
      <c r="H154" s="91"/>
      <c r="I154" s="115"/>
      <c r="J154" s="22"/>
      <c r="K154" s="1"/>
    </row>
    <row r="155" spans="1:11" ht="15" customHeight="1">
      <c r="A155" s="192"/>
      <c r="B155" s="193"/>
      <c r="C155" s="194"/>
      <c r="D155" s="195"/>
      <c r="E155" s="196"/>
      <c r="F155" s="196"/>
      <c r="G155" s="197"/>
      <c r="H155" s="198"/>
      <c r="I155" s="143"/>
      <c r="J155" s="22"/>
      <c r="K155" s="1"/>
    </row>
    <row r="156" spans="1:11" ht="15" customHeight="1">
      <c r="A156" s="199"/>
      <c r="B156" s="68" t="s">
        <v>111</v>
      </c>
      <c r="C156" s="165">
        <v>213994</v>
      </c>
      <c r="D156" s="48" t="s">
        <v>10</v>
      </c>
      <c r="E156" s="90"/>
      <c r="F156" s="90"/>
      <c r="G156" s="69"/>
      <c r="H156" s="91">
        <v>2000</v>
      </c>
      <c r="I156" s="6" t="s">
        <v>112</v>
      </c>
      <c r="J156" s="22"/>
      <c r="K156" s="1"/>
    </row>
    <row r="157" spans="1:11" ht="15" customHeight="1">
      <c r="A157" s="192"/>
      <c r="B157" s="68"/>
      <c r="C157" s="165"/>
      <c r="D157" s="76"/>
      <c r="E157" s="90"/>
      <c r="F157" s="90"/>
      <c r="G157" s="69"/>
      <c r="H157" s="91"/>
      <c r="I157" s="6"/>
      <c r="J157" s="22"/>
      <c r="K157" s="1"/>
    </row>
    <row r="158" spans="1:11" ht="15" customHeight="1">
      <c r="A158" s="166"/>
      <c r="B158" s="10" t="s">
        <v>372</v>
      </c>
      <c r="C158" s="165"/>
      <c r="D158" s="10" t="s">
        <v>10</v>
      </c>
      <c r="E158" s="48">
        <f>SUM(E159:E161)</f>
        <v>0</v>
      </c>
      <c r="F158" s="48">
        <f>SUM(F159:F161)</f>
        <v>380</v>
      </c>
      <c r="G158" s="170">
        <f aca="true" t="shared" si="1" ref="G158:G164">E158+F158</f>
        <v>380</v>
      </c>
      <c r="H158" s="76"/>
      <c r="I158" s="6" t="s">
        <v>87</v>
      </c>
      <c r="J158" s="22"/>
      <c r="K158" s="1"/>
    </row>
    <row r="159" spans="1:11" ht="15" customHeight="1">
      <c r="A159" s="20"/>
      <c r="B159" s="10"/>
      <c r="C159" s="19">
        <v>2314</v>
      </c>
      <c r="D159" s="7" t="s">
        <v>85</v>
      </c>
      <c r="E159" s="137"/>
      <c r="F159" s="9">
        <v>200</v>
      </c>
      <c r="G159" s="167">
        <f t="shared" si="1"/>
        <v>200</v>
      </c>
      <c r="H159" s="12"/>
      <c r="I159" s="6"/>
      <c r="J159" s="22"/>
      <c r="K159" s="1"/>
    </row>
    <row r="160" spans="1:11" ht="15" customHeight="1">
      <c r="A160" s="20"/>
      <c r="B160" s="10"/>
      <c r="C160" s="19">
        <v>2231</v>
      </c>
      <c r="D160" s="7" t="s">
        <v>113</v>
      </c>
      <c r="E160" s="137"/>
      <c r="F160" s="9">
        <v>100</v>
      </c>
      <c r="G160" s="167">
        <f t="shared" si="1"/>
        <v>100</v>
      </c>
      <c r="H160" s="12"/>
      <c r="I160" s="6"/>
      <c r="J160" s="22"/>
      <c r="K160" s="1"/>
    </row>
    <row r="161" spans="1:11" ht="15" customHeight="1">
      <c r="A161" s="20"/>
      <c r="B161" s="10"/>
      <c r="C161" s="19">
        <v>2314</v>
      </c>
      <c r="D161" s="138" t="s">
        <v>47</v>
      </c>
      <c r="E161" s="137"/>
      <c r="F161" s="9">
        <v>80</v>
      </c>
      <c r="G161" s="167">
        <f t="shared" si="1"/>
        <v>80</v>
      </c>
      <c r="H161" s="12"/>
      <c r="I161" s="6"/>
      <c r="J161" s="22"/>
      <c r="K161" s="1"/>
    </row>
    <row r="162" spans="1:11" ht="15" customHeight="1">
      <c r="A162" s="20"/>
      <c r="B162" s="171"/>
      <c r="C162" s="19"/>
      <c r="D162" s="7"/>
      <c r="E162" s="137"/>
      <c r="F162" s="9"/>
      <c r="G162" s="167">
        <f t="shared" si="1"/>
        <v>0</v>
      </c>
      <c r="H162" s="12"/>
      <c r="I162" s="6"/>
      <c r="J162" s="22"/>
      <c r="K162" s="1"/>
    </row>
    <row r="163" spans="1:11" ht="15" customHeight="1">
      <c r="A163" s="121" t="s">
        <v>39</v>
      </c>
      <c r="B163" s="122" t="s">
        <v>40</v>
      </c>
      <c r="C163" s="31">
        <v>21393</v>
      </c>
      <c r="D163" s="10" t="s">
        <v>10</v>
      </c>
      <c r="E163" s="14">
        <f>E164</f>
        <v>100</v>
      </c>
      <c r="F163" s="14">
        <f>F164</f>
        <v>0</v>
      </c>
      <c r="G163" s="50">
        <f t="shared" si="1"/>
        <v>100</v>
      </c>
      <c r="H163" s="85">
        <v>500</v>
      </c>
      <c r="I163" s="6" t="s">
        <v>18</v>
      </c>
      <c r="J163" s="22"/>
      <c r="K163" s="1"/>
    </row>
    <row r="164" spans="1:11" ht="15" customHeight="1">
      <c r="A164" s="125"/>
      <c r="B164" s="58"/>
      <c r="C164" s="31">
        <v>2314</v>
      </c>
      <c r="D164" s="7" t="s">
        <v>20</v>
      </c>
      <c r="E164" s="13">
        <v>100</v>
      </c>
      <c r="F164" s="36"/>
      <c r="G164" s="57">
        <f t="shared" si="1"/>
        <v>100</v>
      </c>
      <c r="H164" s="124"/>
      <c r="I164" s="6"/>
      <c r="J164" s="22"/>
      <c r="K164" s="1"/>
    </row>
    <row r="165" spans="1:11" ht="15" customHeight="1">
      <c r="A165" s="125"/>
      <c r="B165" s="58"/>
      <c r="C165" s="31"/>
      <c r="D165" s="7"/>
      <c r="E165" s="13"/>
      <c r="F165" s="36"/>
      <c r="G165" s="57"/>
      <c r="H165" s="124"/>
      <c r="I165" s="6"/>
      <c r="J165" s="22"/>
      <c r="K165" s="1"/>
    </row>
    <row r="166" spans="1:11" ht="15" customHeight="1">
      <c r="A166" s="5" t="s">
        <v>134</v>
      </c>
      <c r="B166" s="205" t="s">
        <v>133</v>
      </c>
      <c r="C166" s="19"/>
      <c r="D166" s="10" t="s">
        <v>10</v>
      </c>
      <c r="E166" s="11">
        <f>SUM(E167:E178)</f>
        <v>0</v>
      </c>
      <c r="F166" s="11">
        <f>SUM(F167:F178)</f>
        <v>27765</v>
      </c>
      <c r="G166" s="11">
        <f aca="true" t="shared" si="2" ref="G166:G178">E166+F166</f>
        <v>27765</v>
      </c>
      <c r="H166" s="5"/>
      <c r="I166" s="115" t="s">
        <v>84</v>
      </c>
      <c r="J166" s="22"/>
      <c r="K166" s="1"/>
    </row>
    <row r="167" spans="1:11" ht="15" customHeight="1">
      <c r="A167" s="5"/>
      <c r="B167" s="205"/>
      <c r="C167" s="19">
        <v>2314</v>
      </c>
      <c r="D167" s="7" t="s">
        <v>132</v>
      </c>
      <c r="E167" s="9"/>
      <c r="F167" s="9">
        <v>500</v>
      </c>
      <c r="G167" s="49">
        <f t="shared" si="2"/>
        <v>500</v>
      </c>
      <c r="H167" s="5"/>
      <c r="I167" s="203"/>
      <c r="J167" s="22"/>
      <c r="K167" s="1"/>
    </row>
    <row r="168" spans="1:11" ht="15" customHeight="1">
      <c r="A168" s="5"/>
      <c r="B168" s="205"/>
      <c r="C168" s="96">
        <v>1150</v>
      </c>
      <c r="D168" s="108" t="s">
        <v>131</v>
      </c>
      <c r="E168" s="101"/>
      <c r="F168" s="101">
        <v>300</v>
      </c>
      <c r="G168" s="49">
        <f t="shared" si="2"/>
        <v>300</v>
      </c>
      <c r="H168" s="5"/>
      <c r="I168" s="203"/>
      <c r="J168" s="22"/>
      <c r="K168" s="1"/>
    </row>
    <row r="169" spans="1:11" ht="15" customHeight="1">
      <c r="A169" s="5"/>
      <c r="B169" s="205"/>
      <c r="C169" s="96">
        <v>1150</v>
      </c>
      <c r="D169" s="7" t="s">
        <v>130</v>
      </c>
      <c r="E169" s="9"/>
      <c r="F169" s="9">
        <v>2000</v>
      </c>
      <c r="G169" s="49">
        <f t="shared" si="2"/>
        <v>2000</v>
      </c>
      <c r="H169" s="5"/>
      <c r="I169" s="203"/>
      <c r="J169" s="22"/>
      <c r="K169" s="1"/>
    </row>
    <row r="170" spans="1:11" ht="15" customHeight="1">
      <c r="A170" s="5"/>
      <c r="B170" s="205"/>
      <c r="C170" s="19">
        <v>2314</v>
      </c>
      <c r="D170" s="7" t="s">
        <v>54</v>
      </c>
      <c r="E170" s="9"/>
      <c r="F170" s="9">
        <v>200</v>
      </c>
      <c r="G170" s="49">
        <f t="shared" si="2"/>
        <v>200</v>
      </c>
      <c r="H170" s="5"/>
      <c r="I170" s="203"/>
      <c r="J170" s="22"/>
      <c r="K170" s="1"/>
    </row>
    <row r="171" spans="1:11" ht="15" customHeight="1">
      <c r="A171" s="5"/>
      <c r="B171" s="205"/>
      <c r="C171" s="19">
        <v>2314</v>
      </c>
      <c r="D171" s="7" t="s">
        <v>129</v>
      </c>
      <c r="E171" s="9"/>
      <c r="F171" s="9">
        <v>500</v>
      </c>
      <c r="G171" s="49">
        <f t="shared" si="2"/>
        <v>500</v>
      </c>
      <c r="H171" s="5"/>
      <c r="I171" s="203"/>
      <c r="J171" s="22"/>
      <c r="K171" s="1"/>
    </row>
    <row r="172" spans="1:11" ht="15" customHeight="1">
      <c r="A172" s="5"/>
      <c r="B172" s="205"/>
      <c r="C172" s="19">
        <v>2264</v>
      </c>
      <c r="D172" s="7" t="s">
        <v>128</v>
      </c>
      <c r="E172" s="9"/>
      <c r="F172" s="9">
        <v>4000</v>
      </c>
      <c r="G172" s="49">
        <f t="shared" si="2"/>
        <v>4000</v>
      </c>
      <c r="H172" s="5"/>
      <c r="I172" s="203"/>
      <c r="J172" s="22"/>
      <c r="K172" s="1"/>
    </row>
    <row r="173" spans="1:11" ht="15" customHeight="1">
      <c r="A173" s="5"/>
      <c r="B173" s="205"/>
      <c r="C173" s="19">
        <v>1150</v>
      </c>
      <c r="D173" s="7" t="s">
        <v>127</v>
      </c>
      <c r="E173" s="9"/>
      <c r="F173" s="9">
        <v>3000</v>
      </c>
      <c r="G173" s="49">
        <f t="shared" si="2"/>
        <v>3000</v>
      </c>
      <c r="H173" s="5"/>
      <c r="I173" s="203"/>
      <c r="J173" s="22"/>
      <c r="K173" s="1"/>
    </row>
    <row r="174" spans="1:11" ht="15" customHeight="1">
      <c r="A174" s="5"/>
      <c r="B174" s="205"/>
      <c r="C174" s="19">
        <v>2231</v>
      </c>
      <c r="D174" s="7" t="s">
        <v>126</v>
      </c>
      <c r="E174" s="9"/>
      <c r="F174" s="9">
        <v>3000</v>
      </c>
      <c r="G174" s="49">
        <f t="shared" si="2"/>
        <v>3000</v>
      </c>
      <c r="H174" s="5"/>
      <c r="I174" s="203"/>
      <c r="J174" s="22"/>
      <c r="K174" s="1"/>
    </row>
    <row r="175" spans="1:11" ht="15" customHeight="1">
      <c r="A175" s="5"/>
      <c r="B175" s="205"/>
      <c r="C175" s="19">
        <v>2264</v>
      </c>
      <c r="D175" s="7" t="s">
        <v>125</v>
      </c>
      <c r="E175" s="9"/>
      <c r="F175" s="9">
        <v>10000</v>
      </c>
      <c r="G175" s="49">
        <f t="shared" si="2"/>
        <v>10000</v>
      </c>
      <c r="H175" s="5"/>
      <c r="I175" s="203"/>
      <c r="J175" s="22"/>
      <c r="K175" s="1"/>
    </row>
    <row r="176" spans="1:11" ht="15" customHeight="1">
      <c r="A176" s="5"/>
      <c r="B176" s="205"/>
      <c r="C176" s="19">
        <v>2231</v>
      </c>
      <c r="D176" s="7" t="s">
        <v>124</v>
      </c>
      <c r="E176" s="9"/>
      <c r="F176" s="9">
        <v>2000</v>
      </c>
      <c r="G176" s="49">
        <f t="shared" si="2"/>
        <v>2000</v>
      </c>
      <c r="H176" s="5"/>
      <c r="I176" s="203"/>
      <c r="J176" s="22"/>
      <c r="K176" s="1"/>
    </row>
    <row r="177" spans="1:11" ht="15" customHeight="1">
      <c r="A177" s="5"/>
      <c r="B177" s="205"/>
      <c r="C177" s="19">
        <v>2231</v>
      </c>
      <c r="D177" s="74" t="s">
        <v>123</v>
      </c>
      <c r="E177" s="49"/>
      <c r="F177" s="49">
        <v>2000</v>
      </c>
      <c r="G177" s="49">
        <f t="shared" si="2"/>
        <v>2000</v>
      </c>
      <c r="H177" s="5"/>
      <c r="I177" s="203"/>
      <c r="J177" s="22"/>
      <c r="K177" s="1"/>
    </row>
    <row r="178" spans="1:11" ht="15" customHeight="1">
      <c r="A178" s="5"/>
      <c r="B178" s="205"/>
      <c r="C178" s="19">
        <v>1210</v>
      </c>
      <c r="D178" s="46" t="s">
        <v>114</v>
      </c>
      <c r="E178" s="9"/>
      <c r="F178" s="9">
        <v>265</v>
      </c>
      <c r="G178" s="49">
        <f t="shared" si="2"/>
        <v>265</v>
      </c>
      <c r="H178" s="5"/>
      <c r="I178" s="203"/>
      <c r="J178" s="22"/>
      <c r="K178" s="1"/>
    </row>
    <row r="179" spans="1:11" ht="15" customHeight="1">
      <c r="A179" s="5"/>
      <c r="B179" s="205"/>
      <c r="C179" s="19"/>
      <c r="D179" s="212"/>
      <c r="E179" s="13"/>
      <c r="F179" s="13"/>
      <c r="G179" s="57"/>
      <c r="H179" s="5"/>
      <c r="I179" s="203"/>
      <c r="J179" s="22"/>
      <c r="K179" s="1"/>
    </row>
    <row r="180" spans="1:11" ht="15" customHeight="1">
      <c r="A180" s="5"/>
      <c r="B180" s="205"/>
      <c r="C180" s="117"/>
      <c r="D180" s="204"/>
      <c r="E180" s="13"/>
      <c r="F180" s="13"/>
      <c r="G180" s="57"/>
      <c r="H180" s="5"/>
      <c r="I180" s="203"/>
      <c r="J180" s="22"/>
      <c r="K180" s="1"/>
    </row>
    <row r="181" spans="1:11" ht="15" customHeight="1">
      <c r="A181" s="5" t="s">
        <v>122</v>
      </c>
      <c r="B181" s="205" t="s">
        <v>142</v>
      </c>
      <c r="C181" s="117"/>
      <c r="D181" s="48" t="s">
        <v>10</v>
      </c>
      <c r="E181" s="14">
        <f>SUM(E182:E185)</f>
        <v>0</v>
      </c>
      <c r="F181" s="14">
        <f>SUM(F182:F185)</f>
        <v>1380</v>
      </c>
      <c r="G181" s="50">
        <f>E181+F181</f>
        <v>1380</v>
      </c>
      <c r="H181" s="5"/>
      <c r="I181" s="5" t="s">
        <v>87</v>
      </c>
      <c r="J181" s="22"/>
      <c r="K181" s="1"/>
    </row>
    <row r="182" spans="1:11" ht="15" customHeight="1">
      <c r="A182" s="5"/>
      <c r="B182" s="180"/>
      <c r="C182" s="117">
        <v>1150</v>
      </c>
      <c r="D182" s="204" t="s">
        <v>118</v>
      </c>
      <c r="E182" s="13"/>
      <c r="F182" s="13">
        <v>800</v>
      </c>
      <c r="G182" s="57">
        <f>E182+F182</f>
        <v>800</v>
      </c>
      <c r="H182" s="5"/>
      <c r="I182" s="5"/>
      <c r="J182" s="22"/>
      <c r="K182" s="1"/>
    </row>
    <row r="183" spans="1:11" ht="15" customHeight="1">
      <c r="A183" s="5"/>
      <c r="B183" s="16"/>
      <c r="C183" s="19">
        <v>1210</v>
      </c>
      <c r="D183" s="46" t="s">
        <v>114</v>
      </c>
      <c r="E183" s="13"/>
      <c r="F183" s="73">
        <v>40</v>
      </c>
      <c r="G183" s="57">
        <f>E183+F183</f>
        <v>40</v>
      </c>
      <c r="H183" s="5"/>
      <c r="I183" s="5"/>
      <c r="J183" s="22"/>
      <c r="K183" s="1"/>
    </row>
    <row r="184" spans="1:11" ht="15" customHeight="1">
      <c r="A184" s="5"/>
      <c r="B184" s="144"/>
      <c r="C184" s="117">
        <v>2264</v>
      </c>
      <c r="D184" s="264" t="s">
        <v>117</v>
      </c>
      <c r="E184" s="13"/>
      <c r="F184" s="73">
        <v>500</v>
      </c>
      <c r="G184" s="57">
        <f>E184+F184</f>
        <v>500</v>
      </c>
      <c r="H184" s="5"/>
      <c r="I184" s="203"/>
      <c r="J184" s="22"/>
      <c r="K184" s="1"/>
    </row>
    <row r="185" spans="1:11" ht="15" customHeight="1">
      <c r="A185" s="5"/>
      <c r="B185" s="99"/>
      <c r="C185" s="19">
        <v>2314</v>
      </c>
      <c r="D185" s="138" t="s">
        <v>47</v>
      </c>
      <c r="E185" s="14"/>
      <c r="F185" s="73">
        <v>40</v>
      </c>
      <c r="G185" s="57">
        <f>E185+F185</f>
        <v>40</v>
      </c>
      <c r="H185" s="5"/>
      <c r="I185" s="211"/>
      <c r="J185" s="22"/>
      <c r="K185" s="1"/>
    </row>
    <row r="186" spans="1:11" ht="15" customHeight="1">
      <c r="A186" s="5"/>
      <c r="B186" s="205"/>
      <c r="C186" s="144"/>
      <c r="D186" s="7"/>
      <c r="E186" s="13"/>
      <c r="F186" s="13"/>
      <c r="G186" s="57"/>
      <c r="H186" s="5"/>
      <c r="I186" s="203"/>
      <c r="J186" s="22"/>
      <c r="K186" s="1"/>
    </row>
    <row r="187" spans="1:11" ht="15" customHeight="1">
      <c r="A187" s="5" t="s">
        <v>121</v>
      </c>
      <c r="B187" s="4" t="s">
        <v>97</v>
      </c>
      <c r="C187" s="144"/>
      <c r="D187" s="48" t="s">
        <v>10</v>
      </c>
      <c r="E187" s="14">
        <f>SUM(E188:E191)</f>
        <v>0</v>
      </c>
      <c r="F187" s="14">
        <f>SUM(F188:F191)</f>
        <v>340</v>
      </c>
      <c r="G187" s="50">
        <f>E187+F187</f>
        <v>340</v>
      </c>
      <c r="H187" s="210"/>
      <c r="I187" s="6" t="s">
        <v>120</v>
      </c>
      <c r="J187" s="22"/>
      <c r="K187" s="1"/>
    </row>
    <row r="188" spans="1:11" ht="15" customHeight="1">
      <c r="A188" s="5"/>
      <c r="B188" s="4"/>
      <c r="C188" s="19">
        <v>1150</v>
      </c>
      <c r="D188" s="7" t="s">
        <v>100</v>
      </c>
      <c r="E188" s="14"/>
      <c r="F188" s="73">
        <v>200</v>
      </c>
      <c r="G188" s="57">
        <f>E188+F188</f>
        <v>200</v>
      </c>
      <c r="H188" s="141"/>
      <c r="I188" s="5"/>
      <c r="J188" s="22"/>
      <c r="K188" s="1"/>
    </row>
    <row r="189" spans="1:11" ht="15" customHeight="1">
      <c r="A189" s="5"/>
      <c r="B189" s="4"/>
      <c r="C189" s="19">
        <v>1210</v>
      </c>
      <c r="D189" s="46" t="s">
        <v>114</v>
      </c>
      <c r="E189" s="14"/>
      <c r="F189" s="73">
        <v>10</v>
      </c>
      <c r="G189" s="57">
        <f>E189+F189</f>
        <v>10</v>
      </c>
      <c r="H189" s="141"/>
      <c r="I189" s="5"/>
      <c r="J189" s="22"/>
      <c r="K189" s="1"/>
    </row>
    <row r="190" spans="1:11" ht="15" customHeight="1">
      <c r="A190" s="144"/>
      <c r="B190" s="4"/>
      <c r="C190" s="117">
        <v>2314</v>
      </c>
      <c r="D190" s="264" t="s">
        <v>85</v>
      </c>
      <c r="E190" s="14"/>
      <c r="F190" s="73">
        <v>100</v>
      </c>
      <c r="G190" s="57">
        <f>E190+F190</f>
        <v>100</v>
      </c>
      <c r="H190" s="141"/>
      <c r="I190" s="5"/>
      <c r="J190" s="22"/>
      <c r="K190" s="1"/>
    </row>
    <row r="191" spans="1:11" ht="15" customHeight="1">
      <c r="A191" s="5"/>
      <c r="B191" s="4"/>
      <c r="C191" s="19">
        <v>2314</v>
      </c>
      <c r="D191" s="138" t="s">
        <v>47</v>
      </c>
      <c r="E191" s="14"/>
      <c r="F191" s="73">
        <v>30</v>
      </c>
      <c r="G191" s="57">
        <f>E191+F191</f>
        <v>30</v>
      </c>
      <c r="H191" s="141"/>
      <c r="I191" s="20"/>
      <c r="J191" s="22"/>
      <c r="K191" s="1"/>
    </row>
    <row r="192" spans="1:11" ht="15" customHeight="1">
      <c r="A192" s="5"/>
      <c r="B192" s="4"/>
      <c r="C192" s="19"/>
      <c r="D192" s="209"/>
      <c r="E192" s="208"/>
      <c r="F192" s="207"/>
      <c r="G192" s="57"/>
      <c r="H192" s="206"/>
      <c r="I192" s="20"/>
      <c r="J192" s="22"/>
      <c r="K192" s="1"/>
    </row>
    <row r="193" spans="1:11" ht="15" customHeight="1">
      <c r="A193" s="5" t="s">
        <v>119</v>
      </c>
      <c r="B193" s="205" t="s">
        <v>143</v>
      </c>
      <c r="C193" s="117"/>
      <c r="D193" s="48" t="s">
        <v>10</v>
      </c>
      <c r="E193" s="14">
        <f>SUM(E194:E197)</f>
        <v>0</v>
      </c>
      <c r="F193" s="14">
        <f>SUM(F194:F197)</f>
        <v>1380</v>
      </c>
      <c r="G193" s="50">
        <f>E193+F193</f>
        <v>1380</v>
      </c>
      <c r="H193" s="5"/>
      <c r="I193" s="5" t="s">
        <v>87</v>
      </c>
      <c r="J193" s="22"/>
      <c r="K193" s="1"/>
    </row>
    <row r="194" spans="1:11" ht="15" customHeight="1">
      <c r="A194" s="5"/>
      <c r="B194" s="205"/>
      <c r="C194" s="117">
        <v>1150</v>
      </c>
      <c r="D194" s="264" t="s">
        <v>118</v>
      </c>
      <c r="E194" s="13"/>
      <c r="F194" s="13">
        <v>800</v>
      </c>
      <c r="G194" s="57">
        <f>E194+F194</f>
        <v>800</v>
      </c>
      <c r="H194" s="5"/>
      <c r="I194" s="203"/>
      <c r="J194" s="22"/>
      <c r="K194" s="1"/>
    </row>
    <row r="195" spans="1:11" ht="15" customHeight="1">
      <c r="A195" s="5"/>
      <c r="B195" s="205"/>
      <c r="C195" s="19">
        <v>1210</v>
      </c>
      <c r="D195" s="46" t="s">
        <v>114</v>
      </c>
      <c r="E195" s="13"/>
      <c r="F195" s="73">
        <v>40</v>
      </c>
      <c r="G195" s="57">
        <f>E195+F195</f>
        <v>40</v>
      </c>
      <c r="H195" s="5"/>
      <c r="I195" s="203"/>
      <c r="J195" s="22"/>
      <c r="K195" s="1"/>
    </row>
    <row r="196" spans="1:11" ht="15" customHeight="1">
      <c r="A196" s="5"/>
      <c r="B196" s="205"/>
      <c r="C196" s="117">
        <v>2264</v>
      </c>
      <c r="D196" s="264" t="s">
        <v>117</v>
      </c>
      <c r="E196" s="13"/>
      <c r="F196" s="73">
        <v>500</v>
      </c>
      <c r="G196" s="57">
        <f>E196+F196</f>
        <v>500</v>
      </c>
      <c r="H196" s="5"/>
      <c r="I196" s="203"/>
      <c r="J196" s="22"/>
      <c r="K196" s="1"/>
    </row>
    <row r="197" spans="1:11" ht="15" customHeight="1">
      <c r="A197" s="5"/>
      <c r="B197" s="180"/>
      <c r="C197" s="202">
        <v>2314</v>
      </c>
      <c r="D197" s="146" t="s">
        <v>47</v>
      </c>
      <c r="E197" s="201"/>
      <c r="F197" s="200">
        <v>40</v>
      </c>
      <c r="G197" s="57">
        <f>E197+F197</f>
        <v>40</v>
      </c>
      <c r="H197" s="107"/>
      <c r="I197" s="6"/>
      <c r="J197" s="22"/>
      <c r="K197" s="1"/>
    </row>
    <row r="198" spans="1:11" ht="15" customHeight="1">
      <c r="A198" s="5"/>
      <c r="B198" s="16"/>
      <c r="C198" s="19"/>
      <c r="D198" s="138"/>
      <c r="E198" s="14"/>
      <c r="F198" s="13"/>
      <c r="G198" s="57"/>
      <c r="H198" s="5"/>
      <c r="I198" s="6"/>
      <c r="J198" s="22"/>
      <c r="K198" s="1"/>
    </row>
    <row r="199" spans="1:11" ht="15" customHeight="1">
      <c r="A199" s="5" t="s">
        <v>116</v>
      </c>
      <c r="B199" s="16" t="s">
        <v>115</v>
      </c>
      <c r="C199" s="19">
        <v>213994</v>
      </c>
      <c r="D199" s="48" t="s">
        <v>10</v>
      </c>
      <c r="E199" s="14">
        <f>E200+E201</f>
        <v>158</v>
      </c>
      <c r="F199" s="14">
        <f>F200+F201</f>
        <v>0</v>
      </c>
      <c r="G199" s="50">
        <f>E199+F199</f>
        <v>158</v>
      </c>
      <c r="H199" s="5">
        <v>2000</v>
      </c>
      <c r="I199" s="6" t="s">
        <v>112</v>
      </c>
      <c r="J199" s="22"/>
      <c r="K199" s="1"/>
    </row>
    <row r="200" spans="1:11" ht="15" customHeight="1">
      <c r="A200" s="5"/>
      <c r="B200" s="16"/>
      <c r="C200" s="19">
        <v>1150</v>
      </c>
      <c r="D200" s="7" t="s">
        <v>100</v>
      </c>
      <c r="E200" s="13">
        <v>150</v>
      </c>
      <c r="F200" s="13"/>
      <c r="G200" s="57">
        <f>E200+F200</f>
        <v>150</v>
      </c>
      <c r="H200" s="5"/>
      <c r="I200" s="6"/>
      <c r="J200" s="22"/>
      <c r="K200" s="1"/>
    </row>
    <row r="201" spans="1:11" ht="15" customHeight="1">
      <c r="A201" s="5"/>
      <c r="B201" s="16"/>
      <c r="C201" s="19">
        <v>1210</v>
      </c>
      <c r="D201" s="46" t="s">
        <v>114</v>
      </c>
      <c r="E201" s="13">
        <v>8</v>
      </c>
      <c r="F201" s="13"/>
      <c r="G201" s="57">
        <f>E201+F201</f>
        <v>8</v>
      </c>
      <c r="H201" s="5"/>
      <c r="I201" s="6"/>
      <c r="J201" s="22"/>
      <c r="K201" s="1"/>
    </row>
    <row r="202" spans="1:11" ht="15" customHeight="1">
      <c r="A202" s="125"/>
      <c r="B202" s="58"/>
      <c r="C202" s="31"/>
      <c r="D202" s="7"/>
      <c r="E202" s="13"/>
      <c r="F202" s="36"/>
      <c r="G202" s="57"/>
      <c r="H202" s="124"/>
      <c r="I202" s="6"/>
      <c r="J202" s="22"/>
      <c r="K202" s="1"/>
    </row>
    <row r="203" spans="1:11" ht="15" customHeight="1">
      <c r="A203" s="5" t="s">
        <v>44</v>
      </c>
      <c r="B203" s="4" t="s">
        <v>135</v>
      </c>
      <c r="C203" s="117"/>
      <c r="D203" s="62" t="s">
        <v>10</v>
      </c>
      <c r="E203" s="62">
        <f>SUM(E204:E209)</f>
        <v>0</v>
      </c>
      <c r="F203" s="62">
        <f>SUM(F204:F209)</f>
        <v>3460</v>
      </c>
      <c r="G203" s="62">
        <f>E203+F203</f>
        <v>3460</v>
      </c>
      <c r="H203" s="213"/>
      <c r="I203" s="6" t="s">
        <v>120</v>
      </c>
      <c r="J203" s="22"/>
      <c r="K203" s="1"/>
    </row>
    <row r="204" spans="1:11" ht="15" customHeight="1">
      <c r="A204" s="5"/>
      <c r="B204" s="16"/>
      <c r="C204" s="80">
        <v>2231</v>
      </c>
      <c r="D204" s="81" t="s">
        <v>136</v>
      </c>
      <c r="E204" s="81"/>
      <c r="F204" s="81">
        <v>500</v>
      </c>
      <c r="G204" s="74">
        <v>500</v>
      </c>
      <c r="H204" s="15"/>
      <c r="I204" s="15"/>
      <c r="J204" s="22"/>
      <c r="K204" s="1"/>
    </row>
    <row r="205" spans="1:11" ht="15" customHeight="1">
      <c r="A205" s="5"/>
      <c r="B205" s="16"/>
      <c r="C205" s="80">
        <v>1150</v>
      </c>
      <c r="D205" s="81" t="s">
        <v>137</v>
      </c>
      <c r="E205" s="81"/>
      <c r="F205" s="81">
        <v>2000</v>
      </c>
      <c r="G205" s="74">
        <v>2000</v>
      </c>
      <c r="H205" s="15"/>
      <c r="I205" s="15"/>
      <c r="J205" s="22"/>
      <c r="K205" s="1"/>
    </row>
    <row r="206" spans="1:11" ht="15" customHeight="1">
      <c r="A206" s="5"/>
      <c r="B206" s="15"/>
      <c r="C206" s="80">
        <v>1150</v>
      </c>
      <c r="D206" s="81" t="s">
        <v>138</v>
      </c>
      <c r="E206" s="81"/>
      <c r="F206" s="81">
        <v>200</v>
      </c>
      <c r="G206" s="74">
        <f>E206+F206</f>
        <v>200</v>
      </c>
      <c r="H206" s="15"/>
      <c r="I206" s="15"/>
      <c r="J206" s="22"/>
      <c r="K206" s="1"/>
    </row>
    <row r="207" spans="1:11" ht="15" customHeight="1">
      <c r="A207" s="5"/>
      <c r="B207" s="15"/>
      <c r="C207" s="19">
        <v>1210</v>
      </c>
      <c r="D207" s="46" t="s">
        <v>114</v>
      </c>
      <c r="E207" s="81"/>
      <c r="F207" s="81">
        <v>110</v>
      </c>
      <c r="G207" s="74">
        <f>E207+F207</f>
        <v>110</v>
      </c>
      <c r="H207" s="15"/>
      <c r="I207" s="15"/>
      <c r="J207" s="22"/>
      <c r="K207" s="1"/>
    </row>
    <row r="208" spans="1:11" ht="15" customHeight="1">
      <c r="A208" s="75"/>
      <c r="B208" s="15"/>
      <c r="C208" s="80">
        <v>2314</v>
      </c>
      <c r="D208" s="81" t="s">
        <v>139</v>
      </c>
      <c r="E208" s="81"/>
      <c r="F208" s="81">
        <v>500</v>
      </c>
      <c r="G208" s="74">
        <v>500</v>
      </c>
      <c r="H208" s="15"/>
      <c r="I208" s="15"/>
      <c r="J208" s="22"/>
      <c r="K208" s="1"/>
    </row>
    <row r="209" spans="1:11" ht="15" customHeight="1">
      <c r="A209" s="75"/>
      <c r="B209" s="15"/>
      <c r="C209" s="80">
        <v>2264</v>
      </c>
      <c r="D209" s="81" t="s">
        <v>140</v>
      </c>
      <c r="E209" s="81"/>
      <c r="F209" s="81">
        <v>150</v>
      </c>
      <c r="G209" s="74">
        <f>E209+F209</f>
        <v>150</v>
      </c>
      <c r="H209" s="15"/>
      <c r="I209" s="15"/>
      <c r="J209" s="22"/>
      <c r="K209" s="1"/>
    </row>
    <row r="210" spans="1:11" ht="15" customHeight="1">
      <c r="A210" s="75"/>
      <c r="B210" s="15"/>
      <c r="C210" s="80"/>
      <c r="D210" s="81"/>
      <c r="E210" s="214"/>
      <c r="F210" s="214"/>
      <c r="G210" s="74"/>
      <c r="H210" s="15"/>
      <c r="I210" s="15"/>
      <c r="J210" s="22"/>
      <c r="K210" s="1"/>
    </row>
    <row r="211" spans="1:11" ht="15" customHeight="1">
      <c r="A211" s="75"/>
      <c r="B211" s="4" t="s">
        <v>154</v>
      </c>
      <c r="C211" s="165">
        <v>21393</v>
      </c>
      <c r="D211" s="48" t="s">
        <v>10</v>
      </c>
      <c r="E211" s="197">
        <f>E212+E213</f>
        <v>840</v>
      </c>
      <c r="F211" s="197">
        <f>F212+F213</f>
        <v>0</v>
      </c>
      <c r="G211" s="62">
        <f>E211+F211</f>
        <v>840</v>
      </c>
      <c r="H211" s="90">
        <v>840</v>
      </c>
      <c r="I211" s="115" t="s">
        <v>84</v>
      </c>
      <c r="J211" s="22"/>
      <c r="K211" s="1"/>
    </row>
    <row r="212" spans="1:11" ht="15" customHeight="1">
      <c r="A212" s="75"/>
      <c r="B212" s="4"/>
      <c r="C212" s="19">
        <v>2231</v>
      </c>
      <c r="D212" s="46" t="s">
        <v>378</v>
      </c>
      <c r="E212" s="215">
        <v>800</v>
      </c>
      <c r="F212" s="215"/>
      <c r="G212" s="74">
        <f>E212+F212</f>
        <v>800</v>
      </c>
      <c r="H212" s="15"/>
      <c r="I212" s="144"/>
      <c r="J212" s="22"/>
      <c r="K212" s="1"/>
    </row>
    <row r="213" spans="1:11" ht="15" customHeight="1">
      <c r="A213" s="75"/>
      <c r="B213" s="144"/>
      <c r="C213" s="19">
        <v>2314</v>
      </c>
      <c r="D213" s="138" t="s">
        <v>47</v>
      </c>
      <c r="E213" s="13">
        <v>40</v>
      </c>
      <c r="F213" s="73"/>
      <c r="G213" s="74">
        <f>E213+F213</f>
        <v>40</v>
      </c>
      <c r="H213" s="15"/>
      <c r="I213" s="15"/>
      <c r="J213" s="22"/>
      <c r="K213" s="1"/>
    </row>
    <row r="214" spans="1:11" ht="15" customHeight="1">
      <c r="A214" s="75"/>
      <c r="B214" s="144"/>
      <c r="C214" s="19"/>
      <c r="D214" s="138"/>
      <c r="E214" s="14"/>
      <c r="F214" s="73"/>
      <c r="G214" s="74"/>
      <c r="H214" s="15"/>
      <c r="I214" s="216"/>
      <c r="J214" s="22"/>
      <c r="K214" s="1"/>
    </row>
    <row r="215" spans="1:11" ht="15" customHeight="1">
      <c r="A215" s="166"/>
      <c r="B215" s="10" t="s">
        <v>141</v>
      </c>
      <c r="C215" s="165"/>
      <c r="D215" s="10" t="s">
        <v>10</v>
      </c>
      <c r="E215" s="48">
        <f>E216+E217+E218</f>
        <v>0</v>
      </c>
      <c r="F215" s="48">
        <f>F216+F217+F218</f>
        <v>380</v>
      </c>
      <c r="G215" s="62">
        <f>E215+F215</f>
        <v>380</v>
      </c>
      <c r="H215" s="76"/>
      <c r="I215" s="6" t="s">
        <v>87</v>
      </c>
      <c r="J215" s="22"/>
      <c r="K215" s="1"/>
    </row>
    <row r="216" spans="1:11" ht="15" customHeight="1">
      <c r="A216" s="20"/>
      <c r="B216" s="10"/>
      <c r="C216" s="19">
        <v>2314</v>
      </c>
      <c r="D216" s="7" t="s">
        <v>85</v>
      </c>
      <c r="E216" s="137"/>
      <c r="F216" s="9">
        <v>200</v>
      </c>
      <c r="G216" s="74">
        <f>E216+F216</f>
        <v>200</v>
      </c>
      <c r="H216" s="12"/>
      <c r="I216" s="6"/>
      <c r="J216" s="22"/>
      <c r="K216" s="1"/>
    </row>
    <row r="217" spans="1:11" ht="15" customHeight="1">
      <c r="A217" s="20"/>
      <c r="B217" s="10"/>
      <c r="C217" s="19">
        <v>2231</v>
      </c>
      <c r="D217" s="7" t="s">
        <v>88</v>
      </c>
      <c r="E217" s="137"/>
      <c r="F217" s="9">
        <v>100</v>
      </c>
      <c r="G217" s="74">
        <f>E217+F217</f>
        <v>100</v>
      </c>
      <c r="H217" s="12"/>
      <c r="I217" s="6"/>
      <c r="J217" s="22"/>
      <c r="K217" s="1"/>
    </row>
    <row r="218" spans="1:11" ht="15" customHeight="1">
      <c r="A218" s="20"/>
      <c r="B218" s="10"/>
      <c r="C218" s="19">
        <v>2314</v>
      </c>
      <c r="D218" s="138" t="s">
        <v>47</v>
      </c>
      <c r="E218" s="137"/>
      <c r="F218" s="9">
        <v>80</v>
      </c>
      <c r="G218" s="74">
        <f>E218+F218</f>
        <v>80</v>
      </c>
      <c r="H218" s="12"/>
      <c r="I218" s="6"/>
      <c r="J218" s="22"/>
      <c r="K218" s="1"/>
    </row>
    <row r="219" spans="1:11" ht="15" customHeight="1">
      <c r="A219" s="125"/>
      <c r="B219" s="58"/>
      <c r="C219" s="31"/>
      <c r="D219" s="7"/>
      <c r="E219" s="13"/>
      <c r="F219" s="36"/>
      <c r="G219" s="57"/>
      <c r="H219" s="124"/>
      <c r="I219" s="6"/>
      <c r="J219" s="22"/>
      <c r="K219" s="1"/>
    </row>
    <row r="220" spans="1:11" ht="15" customHeight="1">
      <c r="A220" s="89" t="s">
        <v>379</v>
      </c>
      <c r="B220" s="37" t="s">
        <v>80</v>
      </c>
      <c r="C220" s="31"/>
      <c r="D220" s="27" t="s">
        <v>10</v>
      </c>
      <c r="E220" s="54">
        <f>SUM(E221:E222)</f>
        <v>0</v>
      </c>
      <c r="F220" s="54">
        <f>SUM(F221:F222)</f>
        <v>300</v>
      </c>
      <c r="G220" s="11">
        <f>E220+F220</f>
        <v>300</v>
      </c>
      <c r="H220" s="39"/>
      <c r="I220" s="6" t="s">
        <v>18</v>
      </c>
      <c r="J220" s="22"/>
      <c r="K220" s="1"/>
    </row>
    <row r="221" spans="1:11" ht="15" customHeight="1">
      <c r="A221" s="26"/>
      <c r="B221" s="4"/>
      <c r="C221" s="31">
        <v>2314</v>
      </c>
      <c r="D221" s="7" t="s">
        <v>19</v>
      </c>
      <c r="E221" s="33"/>
      <c r="F221" s="33">
        <v>100</v>
      </c>
      <c r="G221" s="57">
        <f>E221+F221</f>
        <v>100</v>
      </c>
      <c r="H221" s="124"/>
      <c r="I221" s="29"/>
      <c r="J221" s="22"/>
      <c r="K221" s="1"/>
    </row>
    <row r="222" spans="1:11" ht="15" customHeight="1">
      <c r="A222" s="26"/>
      <c r="B222" s="30"/>
      <c r="C222" s="31">
        <v>2314</v>
      </c>
      <c r="D222" s="32" t="s">
        <v>20</v>
      </c>
      <c r="E222" s="13"/>
      <c r="F222" s="36">
        <v>200</v>
      </c>
      <c r="G222" s="57">
        <f>E222+F222</f>
        <v>200</v>
      </c>
      <c r="H222" s="39"/>
      <c r="I222" s="6"/>
      <c r="J222" s="22"/>
      <c r="K222" s="1"/>
    </row>
    <row r="223" spans="1:11" ht="15" customHeight="1">
      <c r="A223" s="26"/>
      <c r="B223" s="30"/>
      <c r="C223" s="31"/>
      <c r="D223" s="32"/>
      <c r="E223" s="13"/>
      <c r="F223" s="36"/>
      <c r="G223" s="40"/>
      <c r="H223" s="39"/>
      <c r="I223" s="6"/>
      <c r="J223" s="22"/>
      <c r="K223" s="1"/>
    </row>
    <row r="224" spans="1:11" ht="15" customHeight="1">
      <c r="A224" s="89" t="s">
        <v>380</v>
      </c>
      <c r="B224" s="37" t="s">
        <v>81</v>
      </c>
      <c r="C224" s="31"/>
      <c r="D224" s="27" t="s">
        <v>10</v>
      </c>
      <c r="E224" s="54">
        <f>SUM(E225:E226)</f>
        <v>0</v>
      </c>
      <c r="F224" s="54">
        <f>SUM(F225:F226)</f>
        <v>300</v>
      </c>
      <c r="G224" s="41">
        <f>E224+F224</f>
        <v>300</v>
      </c>
      <c r="H224" s="39"/>
      <c r="I224" s="6" t="s">
        <v>18</v>
      </c>
      <c r="J224" s="22"/>
      <c r="K224" s="1"/>
    </row>
    <row r="225" spans="1:11" ht="14.25" customHeight="1">
      <c r="A225" s="26"/>
      <c r="B225" s="4"/>
      <c r="C225" s="31">
        <v>2314</v>
      </c>
      <c r="D225" s="7" t="s">
        <v>19</v>
      </c>
      <c r="E225" s="33"/>
      <c r="F225" s="33">
        <v>100</v>
      </c>
      <c r="G225" s="33">
        <f>E225+F225</f>
        <v>100</v>
      </c>
      <c r="H225" s="124"/>
      <c r="I225" s="29"/>
      <c r="J225" s="22"/>
      <c r="K225" s="1"/>
    </row>
    <row r="226" spans="1:11" ht="15" customHeight="1">
      <c r="A226" s="26"/>
      <c r="B226" s="30"/>
      <c r="C226" s="31">
        <v>2314</v>
      </c>
      <c r="D226" s="32" t="s">
        <v>20</v>
      </c>
      <c r="E226" s="13"/>
      <c r="F226" s="36">
        <v>200</v>
      </c>
      <c r="G226" s="33">
        <f>E226+F226</f>
        <v>200</v>
      </c>
      <c r="H226" s="39"/>
      <c r="I226" s="6"/>
      <c r="J226" s="22"/>
      <c r="K226" s="1"/>
    </row>
    <row r="227" spans="1:11" ht="15" customHeight="1">
      <c r="A227" s="26"/>
      <c r="B227" s="30"/>
      <c r="C227" s="31"/>
      <c r="D227" s="32"/>
      <c r="E227" s="13"/>
      <c r="F227" s="36"/>
      <c r="G227" s="33"/>
      <c r="H227" s="39"/>
      <c r="I227" s="6"/>
      <c r="J227" s="22"/>
      <c r="K227" s="1"/>
    </row>
    <row r="228" spans="1:11" ht="27" customHeight="1">
      <c r="A228" s="26" t="s">
        <v>381</v>
      </c>
      <c r="B228" s="45" t="s">
        <v>383</v>
      </c>
      <c r="C228" s="117"/>
      <c r="D228" s="10" t="s">
        <v>10</v>
      </c>
      <c r="E228" s="62">
        <f>SUM(E229:E232)</f>
        <v>0</v>
      </c>
      <c r="F228" s="62">
        <f>SUM(F229:F232)</f>
        <v>1260</v>
      </c>
      <c r="G228" s="11">
        <f>E228+F228</f>
        <v>1260</v>
      </c>
      <c r="H228" s="11"/>
      <c r="I228" s="6" t="s">
        <v>18</v>
      </c>
      <c r="J228" s="22"/>
      <c r="K228" s="1"/>
    </row>
    <row r="229" spans="1:11" ht="15" customHeight="1">
      <c r="A229" s="26"/>
      <c r="B229" s="131"/>
      <c r="C229" s="117">
        <v>1150</v>
      </c>
      <c r="D229" s="7" t="s">
        <v>49</v>
      </c>
      <c r="E229" s="74"/>
      <c r="F229" s="9">
        <v>600</v>
      </c>
      <c r="G229" s="49">
        <f>E229+F229</f>
        <v>600</v>
      </c>
      <c r="H229" s="49"/>
      <c r="I229" s="26"/>
      <c r="J229" s="22"/>
      <c r="K229" s="1"/>
    </row>
    <row r="230" spans="1:11" ht="15" customHeight="1">
      <c r="A230" s="26"/>
      <c r="B230" s="131"/>
      <c r="C230" s="117">
        <v>1210</v>
      </c>
      <c r="D230" s="7" t="s">
        <v>23</v>
      </c>
      <c r="E230" s="74"/>
      <c r="F230" s="9">
        <v>30</v>
      </c>
      <c r="G230" s="49">
        <f>E230+F230</f>
        <v>30</v>
      </c>
      <c r="H230" s="49"/>
      <c r="I230" s="26"/>
      <c r="J230" s="22"/>
      <c r="K230" s="1"/>
    </row>
    <row r="231" spans="1:11" ht="15" customHeight="1">
      <c r="A231" s="26"/>
      <c r="B231" s="131"/>
      <c r="C231" s="117">
        <v>1150</v>
      </c>
      <c r="D231" s="7" t="s">
        <v>50</v>
      </c>
      <c r="E231" s="74"/>
      <c r="F231" s="9">
        <v>600</v>
      </c>
      <c r="G231" s="49">
        <f>E231+F231</f>
        <v>600</v>
      </c>
      <c r="H231" s="49"/>
      <c r="I231" s="26"/>
      <c r="J231" s="22"/>
      <c r="K231" s="1"/>
    </row>
    <row r="232" spans="1:11" ht="15" customHeight="1">
      <c r="A232" s="26"/>
      <c r="B232" s="131"/>
      <c r="C232" s="117">
        <v>1210</v>
      </c>
      <c r="D232" s="7" t="s">
        <v>23</v>
      </c>
      <c r="E232" s="74"/>
      <c r="F232" s="9">
        <v>30</v>
      </c>
      <c r="G232" s="49">
        <f>E232+F232</f>
        <v>30</v>
      </c>
      <c r="H232" s="49"/>
      <c r="I232" s="26"/>
      <c r="J232" s="22"/>
      <c r="K232" s="1"/>
    </row>
    <row r="233" spans="1:11" ht="15" customHeight="1">
      <c r="A233" s="26"/>
      <c r="B233" s="443"/>
      <c r="C233" s="117"/>
      <c r="D233" s="7"/>
      <c r="E233" s="74"/>
      <c r="F233" s="9"/>
      <c r="G233" s="49"/>
      <c r="H233" s="49"/>
      <c r="I233" s="26"/>
      <c r="J233" s="22"/>
      <c r="K233" s="1"/>
    </row>
    <row r="234" spans="1:11" ht="15" customHeight="1">
      <c r="A234" s="5" t="s">
        <v>144</v>
      </c>
      <c r="B234" s="205" t="s">
        <v>142</v>
      </c>
      <c r="C234" s="117"/>
      <c r="D234" s="48" t="s">
        <v>10</v>
      </c>
      <c r="E234" s="14">
        <f>SUM(E235:E238)</f>
        <v>0</v>
      </c>
      <c r="F234" s="14">
        <f>SUM(F235:F238)</f>
        <v>1380</v>
      </c>
      <c r="G234" s="62">
        <f>E234+F234</f>
        <v>1380</v>
      </c>
      <c r="H234" s="5"/>
      <c r="I234" s="5" t="s">
        <v>87</v>
      </c>
      <c r="J234" s="22"/>
      <c r="K234" s="1"/>
    </row>
    <row r="235" spans="1:11" ht="15" customHeight="1">
      <c r="A235" s="5"/>
      <c r="B235" s="205"/>
      <c r="C235" s="117">
        <v>1150</v>
      </c>
      <c r="D235" s="264" t="s">
        <v>118</v>
      </c>
      <c r="E235" s="13"/>
      <c r="F235" s="13">
        <v>800</v>
      </c>
      <c r="G235" s="74">
        <f>E235+F235</f>
        <v>800</v>
      </c>
      <c r="H235" s="5"/>
      <c r="I235" s="203"/>
      <c r="J235" s="22"/>
      <c r="K235" s="1"/>
    </row>
    <row r="236" spans="1:11" ht="15" customHeight="1">
      <c r="A236" s="5"/>
      <c r="B236" s="205"/>
      <c r="C236" s="19">
        <v>1210</v>
      </c>
      <c r="D236" s="46" t="s">
        <v>114</v>
      </c>
      <c r="E236" s="13"/>
      <c r="F236" s="73">
        <v>40</v>
      </c>
      <c r="G236" s="74">
        <f>E236+F236</f>
        <v>40</v>
      </c>
      <c r="H236" s="5"/>
      <c r="I236" s="203"/>
      <c r="J236" s="22"/>
      <c r="K236" s="1"/>
    </row>
    <row r="237" spans="1:11" ht="15" customHeight="1">
      <c r="A237" s="5"/>
      <c r="B237" s="205"/>
      <c r="C237" s="117">
        <v>2264</v>
      </c>
      <c r="D237" s="264" t="s">
        <v>117</v>
      </c>
      <c r="E237" s="13"/>
      <c r="F237" s="73">
        <v>500</v>
      </c>
      <c r="G237" s="74">
        <f>E237+F237</f>
        <v>500</v>
      </c>
      <c r="H237" s="5"/>
      <c r="I237" s="203"/>
      <c r="J237" s="22"/>
      <c r="K237" s="1"/>
    </row>
    <row r="238" spans="1:11" ht="15" customHeight="1">
      <c r="A238" s="5"/>
      <c r="B238" s="205"/>
      <c r="C238" s="19">
        <v>2314</v>
      </c>
      <c r="D238" s="138" t="s">
        <v>47</v>
      </c>
      <c r="E238" s="14"/>
      <c r="F238" s="73">
        <v>40</v>
      </c>
      <c r="G238" s="74">
        <f>E238+F238</f>
        <v>40</v>
      </c>
      <c r="H238" s="5"/>
      <c r="I238" s="6"/>
      <c r="J238" s="22"/>
      <c r="K238" s="1"/>
    </row>
    <row r="239" spans="1:11" ht="15" customHeight="1">
      <c r="A239" s="5"/>
      <c r="B239" s="4"/>
      <c r="C239" s="144"/>
      <c r="D239" s="46"/>
      <c r="E239" s="201"/>
      <c r="F239" s="215"/>
      <c r="G239" s="74"/>
      <c r="H239" s="15"/>
      <c r="I239" s="15"/>
      <c r="J239" s="22"/>
      <c r="K239" s="1"/>
    </row>
    <row r="240" spans="1:11" ht="15" customHeight="1">
      <c r="A240" s="5"/>
      <c r="B240" s="205"/>
      <c r="C240" s="117"/>
      <c r="D240" s="48" t="s">
        <v>10</v>
      </c>
      <c r="E240" s="14">
        <f>SUM(E241:E244)</f>
        <v>0</v>
      </c>
      <c r="F240" s="14">
        <f>SUM(F241:F244)</f>
        <v>1380</v>
      </c>
      <c r="G240" s="62">
        <f>E240+F240</f>
        <v>1380</v>
      </c>
      <c r="H240" s="5"/>
      <c r="I240" s="5" t="s">
        <v>87</v>
      </c>
      <c r="J240" s="22"/>
      <c r="K240" s="1"/>
    </row>
    <row r="241" spans="1:11" ht="15" customHeight="1">
      <c r="A241" s="5" t="s">
        <v>145</v>
      </c>
      <c r="B241" s="205" t="s">
        <v>143</v>
      </c>
      <c r="C241" s="117">
        <v>1150</v>
      </c>
      <c r="D241" s="264" t="s">
        <v>118</v>
      </c>
      <c r="E241" s="13"/>
      <c r="F241" s="13">
        <v>800</v>
      </c>
      <c r="G241" s="74">
        <f>E241+F241</f>
        <v>800</v>
      </c>
      <c r="H241" s="5"/>
      <c r="I241" s="203"/>
      <c r="J241" s="22"/>
      <c r="K241" s="1"/>
    </row>
    <row r="242" spans="1:11" ht="15" customHeight="1">
      <c r="A242" s="5"/>
      <c r="B242" s="205"/>
      <c r="C242" s="19">
        <v>1210</v>
      </c>
      <c r="D242" s="46" t="s">
        <v>114</v>
      </c>
      <c r="E242" s="13"/>
      <c r="F242" s="73">
        <v>40</v>
      </c>
      <c r="G242" s="74">
        <f>E242+F242</f>
        <v>40</v>
      </c>
      <c r="H242" s="5"/>
      <c r="I242" s="203"/>
      <c r="J242" s="22"/>
      <c r="K242" s="1"/>
    </row>
    <row r="243" spans="1:11" ht="15" customHeight="1">
      <c r="A243" s="5"/>
      <c r="B243" s="205"/>
      <c r="C243" s="117">
        <v>2264</v>
      </c>
      <c r="D243" s="264" t="s">
        <v>117</v>
      </c>
      <c r="E243" s="13"/>
      <c r="F243" s="73">
        <v>500</v>
      </c>
      <c r="G243" s="74">
        <f>E243+F243</f>
        <v>500</v>
      </c>
      <c r="H243" s="5"/>
      <c r="I243" s="203"/>
      <c r="J243" s="22"/>
      <c r="K243" s="1"/>
    </row>
    <row r="244" spans="1:11" ht="15" customHeight="1">
      <c r="A244" s="5"/>
      <c r="B244" s="205"/>
      <c r="C244" s="19">
        <v>2314</v>
      </c>
      <c r="D244" s="138" t="s">
        <v>47</v>
      </c>
      <c r="E244" s="14"/>
      <c r="F244" s="73">
        <v>40</v>
      </c>
      <c r="G244" s="74">
        <f>E244+F244</f>
        <v>40</v>
      </c>
      <c r="H244" s="5"/>
      <c r="I244" s="6"/>
      <c r="J244" s="22"/>
      <c r="K244" s="1"/>
    </row>
    <row r="245" spans="1:11" ht="15" customHeight="1">
      <c r="A245" s="5"/>
      <c r="B245" s="4"/>
      <c r="C245" s="144"/>
      <c r="D245" s="46"/>
      <c r="E245" s="201"/>
      <c r="F245" s="215"/>
      <c r="G245" s="74"/>
      <c r="H245" s="15"/>
      <c r="I245" s="216"/>
      <c r="J245" s="22"/>
      <c r="K245" s="1"/>
    </row>
    <row r="246" spans="1:11" ht="15" customHeight="1">
      <c r="A246" s="5"/>
      <c r="B246" s="205"/>
      <c r="C246" s="117"/>
      <c r="D246" s="48" t="s">
        <v>10</v>
      </c>
      <c r="E246" s="14">
        <f>SUM(E247:E250)</f>
        <v>0</v>
      </c>
      <c r="F246" s="14">
        <f>SUM(F247:F250)</f>
        <v>1380</v>
      </c>
      <c r="G246" s="62">
        <f>E246+F246</f>
        <v>1380</v>
      </c>
      <c r="H246" s="5"/>
      <c r="I246" s="5" t="s">
        <v>87</v>
      </c>
      <c r="J246" s="22"/>
      <c r="K246" s="1"/>
    </row>
    <row r="247" spans="1:11" ht="15" customHeight="1">
      <c r="A247" s="5" t="s">
        <v>146</v>
      </c>
      <c r="B247" s="205" t="s">
        <v>149</v>
      </c>
      <c r="C247" s="117">
        <v>1150</v>
      </c>
      <c r="D247" s="264" t="s">
        <v>118</v>
      </c>
      <c r="E247" s="13"/>
      <c r="F247" s="13">
        <v>800</v>
      </c>
      <c r="G247" s="74">
        <f>E247+F247</f>
        <v>800</v>
      </c>
      <c r="H247" s="5"/>
      <c r="I247" s="203"/>
      <c r="J247" s="22"/>
      <c r="K247" s="1"/>
    </row>
    <row r="248" spans="1:11" ht="15" customHeight="1">
      <c r="A248" s="5"/>
      <c r="B248" s="205"/>
      <c r="C248" s="19">
        <v>1210</v>
      </c>
      <c r="D248" s="46" t="s">
        <v>114</v>
      </c>
      <c r="E248" s="13"/>
      <c r="F248" s="73">
        <v>40</v>
      </c>
      <c r="G248" s="74">
        <f>E248+F248</f>
        <v>40</v>
      </c>
      <c r="H248" s="5"/>
      <c r="I248" s="203"/>
      <c r="J248" s="22"/>
      <c r="K248" s="1"/>
    </row>
    <row r="249" spans="1:11" ht="15" customHeight="1">
      <c r="A249" s="5"/>
      <c r="B249" s="205"/>
      <c r="C249" s="117">
        <v>2264</v>
      </c>
      <c r="D249" s="264" t="s">
        <v>117</v>
      </c>
      <c r="E249" s="13"/>
      <c r="F249" s="73">
        <v>500</v>
      </c>
      <c r="G249" s="74">
        <f>E249+F249</f>
        <v>500</v>
      </c>
      <c r="H249" s="5"/>
      <c r="I249" s="6"/>
      <c r="J249" s="22"/>
      <c r="K249" s="1"/>
    </row>
    <row r="250" spans="1:11" ht="15" customHeight="1">
      <c r="A250" s="5"/>
      <c r="B250" s="22"/>
      <c r="C250" s="19">
        <v>2314</v>
      </c>
      <c r="D250" s="138" t="s">
        <v>47</v>
      </c>
      <c r="E250" s="14"/>
      <c r="F250" s="73">
        <v>40</v>
      </c>
      <c r="G250" s="74">
        <f>E250+F250</f>
        <v>40</v>
      </c>
      <c r="H250" s="5"/>
      <c r="I250" s="115"/>
      <c r="J250" s="22"/>
      <c r="K250" s="1"/>
    </row>
    <row r="251" spans="1:11" ht="15" customHeight="1">
      <c r="A251" s="5"/>
      <c r="B251" s="4"/>
      <c r="C251" s="144"/>
      <c r="D251" s="46"/>
      <c r="E251" s="201"/>
      <c r="F251" s="215"/>
      <c r="G251" s="74"/>
      <c r="H251" s="15"/>
      <c r="I251" s="216"/>
      <c r="J251" s="22"/>
      <c r="K251" s="1"/>
    </row>
    <row r="252" spans="1:11" ht="15" customHeight="1">
      <c r="A252" s="5"/>
      <c r="B252" s="205"/>
      <c r="C252" s="117"/>
      <c r="D252" s="48" t="s">
        <v>10</v>
      </c>
      <c r="E252" s="14">
        <f>SUM(E253:E256)</f>
        <v>0</v>
      </c>
      <c r="F252" s="14">
        <f>SUM(F253:F256)</f>
        <v>1380</v>
      </c>
      <c r="G252" s="62">
        <f>E252+F252</f>
        <v>1380</v>
      </c>
      <c r="H252" s="5"/>
      <c r="I252" s="5" t="s">
        <v>87</v>
      </c>
      <c r="J252" s="22"/>
      <c r="K252" s="1"/>
    </row>
    <row r="253" spans="1:11" ht="15" customHeight="1">
      <c r="A253" s="5" t="s">
        <v>147</v>
      </c>
      <c r="B253" s="205" t="s">
        <v>150</v>
      </c>
      <c r="C253" s="117">
        <v>1150</v>
      </c>
      <c r="D253" s="264" t="s">
        <v>118</v>
      </c>
      <c r="E253" s="13"/>
      <c r="F253" s="13">
        <v>800</v>
      </c>
      <c r="G253" s="74">
        <f>E253+F253</f>
        <v>800</v>
      </c>
      <c r="H253" s="5"/>
      <c r="I253" s="203"/>
      <c r="J253" s="22"/>
      <c r="K253" s="1"/>
    </row>
    <row r="254" spans="1:11" ht="15" customHeight="1">
      <c r="A254" s="5"/>
      <c r="B254" s="205"/>
      <c r="C254" s="19">
        <v>1210</v>
      </c>
      <c r="D254" s="46" t="s">
        <v>114</v>
      </c>
      <c r="E254" s="13"/>
      <c r="F254" s="73">
        <v>40</v>
      </c>
      <c r="G254" s="74">
        <f>E254+F254</f>
        <v>40</v>
      </c>
      <c r="H254" s="5"/>
      <c r="I254" s="203"/>
      <c r="J254" s="22"/>
      <c r="K254" s="1"/>
    </row>
    <row r="255" spans="1:11" ht="15" customHeight="1">
      <c r="A255" s="5"/>
      <c r="B255" s="205"/>
      <c r="C255" s="117">
        <v>2264</v>
      </c>
      <c r="D255" s="264" t="s">
        <v>117</v>
      </c>
      <c r="E255" s="13"/>
      <c r="F255" s="73">
        <v>500</v>
      </c>
      <c r="G255" s="74">
        <f>E255+F255</f>
        <v>500</v>
      </c>
      <c r="H255" s="5"/>
      <c r="I255" s="6"/>
      <c r="J255" s="22"/>
      <c r="K255" s="1"/>
    </row>
    <row r="256" spans="1:11" ht="15" customHeight="1">
      <c r="A256" s="5"/>
      <c r="B256" s="4"/>
      <c r="C256" s="19">
        <v>2314</v>
      </c>
      <c r="D256" s="138" t="s">
        <v>47</v>
      </c>
      <c r="E256" s="14"/>
      <c r="F256" s="73">
        <v>40</v>
      </c>
      <c r="G256" s="74">
        <f>E256+F256</f>
        <v>40</v>
      </c>
      <c r="H256" s="15"/>
      <c r="I256" s="216"/>
      <c r="J256" s="22"/>
      <c r="K256" s="1"/>
    </row>
    <row r="257" spans="1:11" ht="15" customHeight="1">
      <c r="A257" s="5"/>
      <c r="B257" s="217"/>
      <c r="C257" s="19"/>
      <c r="D257" s="138"/>
      <c r="E257" s="14"/>
      <c r="F257" s="73"/>
      <c r="G257" s="74"/>
      <c r="H257" s="15"/>
      <c r="I257" s="216"/>
      <c r="J257" s="22"/>
      <c r="K257" s="1"/>
    </row>
    <row r="258" spans="1:11" ht="15" customHeight="1">
      <c r="A258" s="5"/>
      <c r="B258" s="205"/>
      <c r="C258" s="117"/>
      <c r="D258" s="48" t="s">
        <v>10</v>
      </c>
      <c r="E258" s="14">
        <f>SUM(E259:E262)</f>
        <v>0</v>
      </c>
      <c r="F258" s="14">
        <f>SUM(F259:F262)</f>
        <v>1380</v>
      </c>
      <c r="G258" s="62">
        <f>E258+F258</f>
        <v>1380</v>
      </c>
      <c r="H258" s="5"/>
      <c r="I258" s="5" t="s">
        <v>87</v>
      </c>
      <c r="J258" s="22"/>
      <c r="K258" s="1"/>
    </row>
    <row r="259" spans="1:11" ht="15" customHeight="1">
      <c r="A259" s="5" t="s">
        <v>148</v>
      </c>
      <c r="B259" s="205" t="s">
        <v>151</v>
      </c>
      <c r="C259" s="117">
        <v>1150</v>
      </c>
      <c r="D259" s="264" t="s">
        <v>118</v>
      </c>
      <c r="E259" s="13"/>
      <c r="F259" s="13">
        <v>800</v>
      </c>
      <c r="G259" s="74">
        <f>E259+F259</f>
        <v>800</v>
      </c>
      <c r="H259" s="5"/>
      <c r="I259" s="203"/>
      <c r="J259" s="22"/>
      <c r="K259" s="1"/>
    </row>
    <row r="260" spans="1:11" ht="15" customHeight="1">
      <c r="A260" s="5"/>
      <c r="B260" s="205"/>
      <c r="C260" s="19">
        <v>1210</v>
      </c>
      <c r="D260" s="46" t="s">
        <v>114</v>
      </c>
      <c r="E260" s="13"/>
      <c r="F260" s="73">
        <v>40</v>
      </c>
      <c r="G260" s="74">
        <f>E260+F260</f>
        <v>40</v>
      </c>
      <c r="H260" s="5"/>
      <c r="I260" s="203"/>
      <c r="J260" s="22"/>
      <c r="K260" s="1"/>
    </row>
    <row r="261" spans="1:11" ht="15" customHeight="1">
      <c r="A261" s="5"/>
      <c r="B261" s="205"/>
      <c r="C261" s="117">
        <v>2264</v>
      </c>
      <c r="D261" s="264" t="s">
        <v>117</v>
      </c>
      <c r="E261" s="13"/>
      <c r="F261" s="73">
        <v>500</v>
      </c>
      <c r="G261" s="74">
        <f>E261+F261</f>
        <v>500</v>
      </c>
      <c r="H261" s="5"/>
      <c r="I261" s="6"/>
      <c r="J261" s="22"/>
      <c r="K261" s="1"/>
    </row>
    <row r="262" spans="1:11" ht="15" customHeight="1">
      <c r="A262" s="5"/>
      <c r="B262" s="4"/>
      <c r="C262" s="19">
        <v>2314</v>
      </c>
      <c r="D262" s="138" t="s">
        <v>47</v>
      </c>
      <c r="E262" s="14"/>
      <c r="F262" s="73">
        <v>40</v>
      </c>
      <c r="G262" s="74">
        <f>E262+F262</f>
        <v>40</v>
      </c>
      <c r="H262" s="15"/>
      <c r="I262" s="216"/>
      <c r="J262" s="22"/>
      <c r="K262" s="1"/>
    </row>
    <row r="263" spans="1:11" ht="15" customHeight="1">
      <c r="A263" s="5"/>
      <c r="B263" s="4"/>
      <c r="C263" s="19"/>
      <c r="D263" s="138"/>
      <c r="E263" s="14"/>
      <c r="F263" s="73"/>
      <c r="G263" s="74"/>
      <c r="H263" s="15"/>
      <c r="I263" s="216"/>
      <c r="J263" s="22"/>
      <c r="K263" s="1"/>
    </row>
    <row r="264" spans="1:11" ht="15" customHeight="1">
      <c r="A264" s="5"/>
      <c r="B264" s="4" t="s">
        <v>155</v>
      </c>
      <c r="C264" s="165"/>
      <c r="D264" s="48" t="s">
        <v>10</v>
      </c>
      <c r="E264" s="197">
        <f>E265+E266</f>
        <v>0</v>
      </c>
      <c r="F264" s="197">
        <f>F265+F266</f>
        <v>1040</v>
      </c>
      <c r="G264" s="69">
        <f>E264+F264</f>
        <v>1040</v>
      </c>
      <c r="H264" s="91"/>
      <c r="I264" s="115" t="s">
        <v>84</v>
      </c>
      <c r="J264" s="22"/>
      <c r="K264" s="1"/>
    </row>
    <row r="265" spans="1:11" ht="15" customHeight="1">
      <c r="A265" s="5"/>
      <c r="B265" s="4"/>
      <c r="C265" s="19">
        <v>2231</v>
      </c>
      <c r="D265" s="46" t="s">
        <v>93</v>
      </c>
      <c r="E265" s="201"/>
      <c r="F265" s="215">
        <v>1000</v>
      </c>
      <c r="G265" s="72">
        <f>E265+F265</f>
        <v>1000</v>
      </c>
      <c r="H265" s="15"/>
      <c r="I265" s="144"/>
      <c r="J265" s="22"/>
      <c r="K265" s="1"/>
    </row>
    <row r="266" spans="1:11" ht="15" customHeight="1">
      <c r="A266" s="5"/>
      <c r="B266" s="144"/>
      <c r="C266" s="19">
        <v>2314</v>
      </c>
      <c r="D266" s="138" t="s">
        <v>47</v>
      </c>
      <c r="E266" s="14"/>
      <c r="F266" s="73">
        <v>40</v>
      </c>
      <c r="G266" s="72">
        <f>E266+F266</f>
        <v>40</v>
      </c>
      <c r="H266" s="15"/>
      <c r="I266" s="15"/>
      <c r="J266" s="22"/>
      <c r="K266" s="1"/>
    </row>
    <row r="267" spans="1:11" ht="15" customHeight="1">
      <c r="A267" s="26"/>
      <c r="B267" s="37"/>
      <c r="C267" s="38"/>
      <c r="D267" s="32"/>
      <c r="E267" s="36"/>
      <c r="F267" s="36"/>
      <c r="G267" s="42"/>
      <c r="H267" s="11"/>
      <c r="I267" s="6"/>
      <c r="J267" s="22"/>
      <c r="K267" s="1"/>
    </row>
    <row r="268" spans="1:11" ht="15" customHeight="1">
      <c r="A268" s="127"/>
      <c r="B268" s="60"/>
      <c r="C268" s="19"/>
      <c r="D268" s="46"/>
      <c r="E268" s="9"/>
      <c r="F268" s="9"/>
      <c r="G268" s="49"/>
      <c r="H268" s="35"/>
      <c r="I268" s="29"/>
      <c r="J268" s="22"/>
      <c r="K268" s="1"/>
    </row>
    <row r="269" spans="1:11" ht="12" customHeight="1">
      <c r="A269" s="116" t="s">
        <v>44</v>
      </c>
      <c r="B269" s="129" t="s">
        <v>45</v>
      </c>
      <c r="C269" s="19"/>
      <c r="D269" s="4" t="s">
        <v>10</v>
      </c>
      <c r="E269" s="6">
        <f>SUM(E270:E271)</f>
        <v>0</v>
      </c>
      <c r="F269" s="6">
        <f>SUM(F270:F271)</f>
        <v>118</v>
      </c>
      <c r="G269" s="11">
        <f>E269+F269</f>
        <v>118</v>
      </c>
      <c r="H269" s="14"/>
      <c r="I269" s="6" t="s">
        <v>18</v>
      </c>
      <c r="J269" s="22"/>
      <c r="K269" s="1"/>
    </row>
    <row r="270" spans="1:11" ht="15" customHeight="1">
      <c r="A270" s="127"/>
      <c r="B270" s="129" t="s">
        <v>382</v>
      </c>
      <c r="C270" s="19">
        <v>1150</v>
      </c>
      <c r="D270" s="46" t="s">
        <v>46</v>
      </c>
      <c r="E270" s="9"/>
      <c r="F270" s="9">
        <v>112</v>
      </c>
      <c r="G270" s="49">
        <f>E270+F270</f>
        <v>112</v>
      </c>
      <c r="H270" s="35"/>
      <c r="I270" s="29"/>
      <c r="J270" s="22"/>
      <c r="K270" s="1"/>
    </row>
    <row r="271" spans="1:11" ht="15" customHeight="1">
      <c r="A271" s="127"/>
      <c r="B271" s="60"/>
      <c r="C271" s="117">
        <v>1210</v>
      </c>
      <c r="D271" s="7" t="s">
        <v>23</v>
      </c>
      <c r="E271" s="9"/>
      <c r="F271" s="9">
        <v>6</v>
      </c>
      <c r="G271" s="49">
        <f>E271+F271</f>
        <v>6</v>
      </c>
      <c r="H271" s="35"/>
      <c r="I271" s="29"/>
      <c r="J271" s="22"/>
      <c r="K271" s="1"/>
    </row>
    <row r="272" spans="1:11" ht="15" customHeight="1">
      <c r="A272" s="127"/>
      <c r="B272" s="60"/>
      <c r="C272" s="19"/>
      <c r="D272" s="46"/>
      <c r="E272" s="9"/>
      <c r="F272" s="9"/>
      <c r="G272" s="49"/>
      <c r="H272" s="35"/>
      <c r="I272" s="29"/>
      <c r="J272" s="22"/>
      <c r="K272" s="1"/>
    </row>
    <row r="273" spans="1:11" ht="27" customHeight="1">
      <c r="A273" s="127" t="s">
        <v>48</v>
      </c>
      <c r="B273" s="45" t="s">
        <v>82</v>
      </c>
      <c r="C273" s="117"/>
      <c r="D273" s="10" t="s">
        <v>10</v>
      </c>
      <c r="E273" s="62">
        <f>SUM(E274:E277)</f>
        <v>0</v>
      </c>
      <c r="F273" s="62">
        <f>SUM(F274:F277)</f>
        <v>1260</v>
      </c>
      <c r="G273" s="11">
        <f>E273+F273</f>
        <v>1260</v>
      </c>
      <c r="H273" s="11"/>
      <c r="I273" s="6" t="s">
        <v>18</v>
      </c>
      <c r="J273" s="22"/>
      <c r="K273" s="1"/>
    </row>
    <row r="274" spans="1:11" ht="15" customHeight="1">
      <c r="A274" s="127"/>
      <c r="B274" s="131"/>
      <c r="C274" s="117">
        <v>1150</v>
      </c>
      <c r="D274" s="7" t="s">
        <v>49</v>
      </c>
      <c r="E274" s="74"/>
      <c r="F274" s="9">
        <v>600</v>
      </c>
      <c r="G274" s="49">
        <f>E274+F274</f>
        <v>600</v>
      </c>
      <c r="H274" s="49"/>
      <c r="I274" s="26"/>
      <c r="J274" s="22"/>
      <c r="K274" s="1"/>
    </row>
    <row r="275" spans="1:11" ht="15" customHeight="1">
      <c r="A275" s="132"/>
      <c r="B275" s="131"/>
      <c r="C275" s="117">
        <v>1210</v>
      </c>
      <c r="D275" s="7" t="s">
        <v>23</v>
      </c>
      <c r="E275" s="74"/>
      <c r="F275" s="9">
        <v>30</v>
      </c>
      <c r="G275" s="49">
        <f>E275+F275</f>
        <v>30</v>
      </c>
      <c r="H275" s="49"/>
      <c r="I275" s="26"/>
      <c r="J275" s="22"/>
      <c r="K275" s="1"/>
    </row>
    <row r="276" spans="1:11" ht="15" customHeight="1">
      <c r="A276" s="132"/>
      <c r="B276" s="131"/>
      <c r="C276" s="117">
        <v>1150</v>
      </c>
      <c r="D276" s="7" t="s">
        <v>50</v>
      </c>
      <c r="E276" s="74"/>
      <c r="F276" s="9">
        <v>600</v>
      </c>
      <c r="G276" s="49">
        <f>E276+F276</f>
        <v>600</v>
      </c>
      <c r="H276" s="49"/>
      <c r="I276" s="26"/>
      <c r="J276" s="22"/>
      <c r="K276" s="1"/>
    </row>
    <row r="277" spans="1:11" ht="15" customHeight="1">
      <c r="A277" s="132"/>
      <c r="B277" s="131"/>
      <c r="C277" s="117">
        <v>1210</v>
      </c>
      <c r="D277" s="7" t="s">
        <v>23</v>
      </c>
      <c r="E277" s="74"/>
      <c r="F277" s="9">
        <v>30</v>
      </c>
      <c r="G277" s="49">
        <f>E277+F277</f>
        <v>30</v>
      </c>
      <c r="H277" s="49"/>
      <c r="I277" s="26"/>
      <c r="J277" s="22"/>
      <c r="K277" s="1"/>
    </row>
    <row r="278" spans="1:11" ht="15" customHeight="1">
      <c r="A278" s="132"/>
      <c r="B278" s="131"/>
      <c r="C278" s="117"/>
      <c r="D278" s="7"/>
      <c r="E278" s="74"/>
      <c r="F278" s="9"/>
      <c r="G278" s="49"/>
      <c r="H278" s="49"/>
      <c r="I278" s="26"/>
      <c r="J278" s="22"/>
      <c r="K278" s="1"/>
    </row>
    <row r="279" spans="1:11" ht="15" customHeight="1">
      <c r="A279" s="5" t="s">
        <v>156</v>
      </c>
      <c r="B279" s="205" t="s">
        <v>152</v>
      </c>
      <c r="C279" s="117"/>
      <c r="D279" s="48" t="s">
        <v>10</v>
      </c>
      <c r="E279" s="14">
        <f>SUM(E280:E283)</f>
        <v>0</v>
      </c>
      <c r="F279" s="14">
        <f>SUM(F280:F283)</f>
        <v>1380</v>
      </c>
      <c r="G279" s="69">
        <f>E279+F279</f>
        <v>1380</v>
      </c>
      <c r="H279" s="5"/>
      <c r="I279" s="5" t="s">
        <v>87</v>
      </c>
      <c r="J279" s="22"/>
      <c r="K279" s="1"/>
    </row>
    <row r="280" spans="1:11" ht="15" customHeight="1">
      <c r="A280" s="5"/>
      <c r="B280" s="205"/>
      <c r="C280" s="117">
        <v>1150</v>
      </c>
      <c r="D280" s="264" t="s">
        <v>118</v>
      </c>
      <c r="E280" s="13"/>
      <c r="F280" s="13">
        <v>800</v>
      </c>
      <c r="G280" s="72">
        <f>E280+F280</f>
        <v>800</v>
      </c>
      <c r="H280" s="5"/>
      <c r="I280" s="203"/>
      <c r="J280" s="22"/>
      <c r="K280" s="1"/>
    </row>
    <row r="281" spans="1:11" ht="15" customHeight="1">
      <c r="A281" s="5"/>
      <c r="B281" s="180"/>
      <c r="C281" s="19">
        <v>1210</v>
      </c>
      <c r="D281" s="46" t="s">
        <v>114</v>
      </c>
      <c r="E281" s="13"/>
      <c r="F281" s="73">
        <v>40</v>
      </c>
      <c r="G281" s="72">
        <f>E281+F281</f>
        <v>40</v>
      </c>
      <c r="H281" s="5"/>
      <c r="I281" s="203"/>
      <c r="J281" s="22"/>
      <c r="K281" s="1"/>
    </row>
    <row r="282" spans="1:11" ht="15" customHeight="1">
      <c r="A282" s="5"/>
      <c r="B282" s="16"/>
      <c r="C282" s="117">
        <v>2264</v>
      </c>
      <c r="D282" s="264" t="s">
        <v>117</v>
      </c>
      <c r="E282" s="13"/>
      <c r="F282" s="73">
        <v>500</v>
      </c>
      <c r="G282" s="72">
        <f>E282+F282</f>
        <v>500</v>
      </c>
      <c r="H282" s="5"/>
      <c r="I282" s="6"/>
      <c r="J282" s="22"/>
      <c r="K282" s="1"/>
    </row>
    <row r="283" spans="1:11" ht="15" customHeight="1">
      <c r="A283" s="5"/>
      <c r="B283" s="16"/>
      <c r="C283" s="19">
        <v>2314</v>
      </c>
      <c r="D283" s="138" t="s">
        <v>47</v>
      </c>
      <c r="E283" s="14"/>
      <c r="F283" s="73">
        <v>40</v>
      </c>
      <c r="G283" s="72">
        <f>E283+F283</f>
        <v>40</v>
      </c>
      <c r="H283" s="218"/>
      <c r="I283" s="6"/>
      <c r="J283" s="22"/>
      <c r="K283" s="1"/>
    </row>
    <row r="284" spans="1:11" ht="15" customHeight="1">
      <c r="A284" s="5"/>
      <c r="B284" s="16"/>
      <c r="C284" s="19"/>
      <c r="D284" s="219"/>
      <c r="E284" s="14"/>
      <c r="F284" s="73"/>
      <c r="G284" s="72"/>
      <c r="H284" s="218"/>
      <c r="I284" s="6"/>
      <c r="J284" s="22"/>
      <c r="K284" s="1"/>
    </row>
    <row r="285" spans="1:11" ht="15" customHeight="1">
      <c r="A285" s="107"/>
      <c r="B285" s="16"/>
      <c r="C285" s="117"/>
      <c r="D285" s="48" t="s">
        <v>10</v>
      </c>
      <c r="E285" s="14">
        <f>SUM(E286:E289)</f>
        <v>0</v>
      </c>
      <c r="F285" s="14">
        <f>SUM(F286:F289)</f>
        <v>1380</v>
      </c>
      <c r="G285" s="69">
        <f>E285+F285</f>
        <v>1380</v>
      </c>
      <c r="H285" s="5"/>
      <c r="I285" s="5" t="s">
        <v>87</v>
      </c>
      <c r="J285" s="22"/>
      <c r="K285" s="1"/>
    </row>
    <row r="286" spans="1:11" ht="15" customHeight="1">
      <c r="A286" s="5" t="s">
        <v>157</v>
      </c>
      <c r="B286" s="16" t="s">
        <v>153</v>
      </c>
      <c r="C286" s="117">
        <v>1150</v>
      </c>
      <c r="D286" s="264" t="s">
        <v>118</v>
      </c>
      <c r="E286" s="13"/>
      <c r="F286" s="13">
        <v>800</v>
      </c>
      <c r="G286" s="72">
        <f>E286+F286</f>
        <v>800</v>
      </c>
      <c r="H286" s="5"/>
      <c r="I286" s="203"/>
      <c r="J286" s="22"/>
      <c r="K286" s="1"/>
    </row>
    <row r="287" spans="1:11" ht="15" customHeight="1">
      <c r="A287" s="5"/>
      <c r="B287" s="16"/>
      <c r="C287" s="19">
        <v>1210</v>
      </c>
      <c r="D287" s="46" t="s">
        <v>114</v>
      </c>
      <c r="E287" s="13"/>
      <c r="F287" s="73">
        <v>40</v>
      </c>
      <c r="G287" s="72">
        <f>E287+F287</f>
        <v>40</v>
      </c>
      <c r="H287" s="5"/>
      <c r="I287" s="203"/>
      <c r="J287" s="22"/>
      <c r="K287" s="1"/>
    </row>
    <row r="288" spans="1:11" ht="15" customHeight="1">
      <c r="A288" s="5"/>
      <c r="B288" s="16"/>
      <c r="C288" s="117">
        <v>2264</v>
      </c>
      <c r="D288" s="264" t="s">
        <v>117</v>
      </c>
      <c r="E288" s="13"/>
      <c r="F288" s="73">
        <v>500</v>
      </c>
      <c r="G288" s="72">
        <f>E288+F288</f>
        <v>500</v>
      </c>
      <c r="H288" s="5"/>
      <c r="I288" s="6"/>
      <c r="J288" s="22"/>
      <c r="K288" s="1"/>
    </row>
    <row r="289" spans="1:11" ht="12" customHeight="1">
      <c r="A289" s="5"/>
      <c r="B289" s="16"/>
      <c r="C289" s="19">
        <v>2314</v>
      </c>
      <c r="D289" s="138" t="s">
        <v>47</v>
      </c>
      <c r="E289" s="14"/>
      <c r="F289" s="73">
        <v>40</v>
      </c>
      <c r="G289" s="72">
        <f>E289+F289</f>
        <v>40</v>
      </c>
      <c r="H289" s="218"/>
      <c r="I289" s="6"/>
      <c r="J289" s="22"/>
      <c r="K289" s="1"/>
    </row>
    <row r="290" spans="1:11" ht="12" customHeight="1">
      <c r="A290" s="218"/>
      <c r="B290" s="16"/>
      <c r="C290" s="19"/>
      <c r="D290" s="138"/>
      <c r="E290" s="14"/>
      <c r="F290" s="73"/>
      <c r="G290" s="72"/>
      <c r="H290" s="218"/>
      <c r="I290" s="6"/>
      <c r="J290" s="22"/>
      <c r="K290" s="1"/>
    </row>
    <row r="291" spans="1:11" ht="15" customHeight="1">
      <c r="A291" s="6" t="s">
        <v>158</v>
      </c>
      <c r="B291" s="16" t="s">
        <v>159</v>
      </c>
      <c r="C291" s="117"/>
      <c r="D291" s="10" t="s">
        <v>10</v>
      </c>
      <c r="E291" s="11">
        <f>SUM(E292:E303)</f>
        <v>2800</v>
      </c>
      <c r="F291" s="11">
        <f>SUM(F292:F303)</f>
        <v>30040</v>
      </c>
      <c r="G291" s="6">
        <f aca="true" t="shared" si="3" ref="G291:G310">E291+F291</f>
        <v>32840</v>
      </c>
      <c r="H291" s="220"/>
      <c r="I291" s="115" t="s">
        <v>84</v>
      </c>
      <c r="J291" s="22"/>
      <c r="K291" s="1"/>
    </row>
    <row r="292" spans="1:11" ht="15" customHeight="1">
      <c r="A292" s="62"/>
      <c r="B292" s="16"/>
      <c r="C292" s="117">
        <v>2264</v>
      </c>
      <c r="D292" s="74" t="s">
        <v>160</v>
      </c>
      <c r="E292" s="49"/>
      <c r="F292" s="49">
        <v>5000</v>
      </c>
      <c r="G292" s="9">
        <f t="shared" si="3"/>
        <v>5000</v>
      </c>
      <c r="H292" s="220"/>
      <c r="I292" s="15"/>
      <c r="J292" s="22"/>
      <c r="K292" s="1"/>
    </row>
    <row r="293" spans="1:11" ht="15" customHeight="1">
      <c r="A293" s="62"/>
      <c r="B293" s="16"/>
      <c r="C293" s="117">
        <v>2231</v>
      </c>
      <c r="D293" s="74" t="s">
        <v>161</v>
      </c>
      <c r="E293" s="49">
        <v>1500</v>
      </c>
      <c r="F293" s="49"/>
      <c r="G293" s="9">
        <f t="shared" si="3"/>
        <v>1500</v>
      </c>
      <c r="H293" s="220"/>
      <c r="I293" s="15"/>
      <c r="J293" s="22"/>
      <c r="K293" s="1"/>
    </row>
    <row r="294" spans="1:11" ht="15" customHeight="1">
      <c r="A294" s="62"/>
      <c r="B294" s="16"/>
      <c r="C294" s="117">
        <v>2231</v>
      </c>
      <c r="D294" s="74" t="s">
        <v>162</v>
      </c>
      <c r="E294" s="49"/>
      <c r="F294" s="49">
        <v>10000</v>
      </c>
      <c r="G294" s="9">
        <f t="shared" si="3"/>
        <v>10000</v>
      </c>
      <c r="H294" s="220"/>
      <c r="I294" s="15"/>
      <c r="J294" s="22"/>
      <c r="K294" s="1"/>
    </row>
    <row r="295" spans="1:11" ht="15" customHeight="1">
      <c r="A295" s="62"/>
      <c r="B295" s="16"/>
      <c r="C295" s="117">
        <v>2314</v>
      </c>
      <c r="D295" s="74" t="s">
        <v>19</v>
      </c>
      <c r="E295" s="49"/>
      <c r="F295" s="49">
        <v>5000</v>
      </c>
      <c r="G295" s="9">
        <f t="shared" si="3"/>
        <v>5000</v>
      </c>
      <c r="H295" s="220"/>
      <c r="I295" s="15"/>
      <c r="J295" s="22"/>
      <c r="K295" s="1"/>
    </row>
    <row r="296" spans="1:11" ht="15" customHeight="1">
      <c r="A296" s="62"/>
      <c r="B296" s="16"/>
      <c r="C296" s="117">
        <v>1150</v>
      </c>
      <c r="D296" s="74" t="s">
        <v>163</v>
      </c>
      <c r="E296" s="49"/>
      <c r="F296" s="49">
        <v>4800</v>
      </c>
      <c r="G296" s="9">
        <f t="shared" si="3"/>
        <v>4800</v>
      </c>
      <c r="H296" s="220"/>
      <c r="I296" s="15"/>
      <c r="J296" s="22"/>
      <c r="K296" s="1"/>
    </row>
    <row r="297" spans="1:11" ht="15" customHeight="1">
      <c r="A297" s="62"/>
      <c r="B297" s="16"/>
      <c r="C297" s="117">
        <v>1210</v>
      </c>
      <c r="D297" s="74" t="s">
        <v>164</v>
      </c>
      <c r="E297" s="49"/>
      <c r="F297" s="49">
        <v>240</v>
      </c>
      <c r="G297" s="9">
        <f t="shared" si="3"/>
        <v>240</v>
      </c>
      <c r="H297" s="220"/>
      <c r="I297" s="15"/>
      <c r="J297" s="22"/>
      <c r="K297" s="1"/>
    </row>
    <row r="298" spans="1:11" ht="15" customHeight="1">
      <c r="A298" s="62"/>
      <c r="B298" s="16"/>
      <c r="C298" s="117">
        <v>2231</v>
      </c>
      <c r="D298" s="74" t="s">
        <v>165</v>
      </c>
      <c r="E298" s="49"/>
      <c r="F298" s="49">
        <v>3000</v>
      </c>
      <c r="G298" s="9">
        <f t="shared" si="3"/>
        <v>3000</v>
      </c>
      <c r="H298" s="220"/>
      <c r="I298" s="15"/>
      <c r="J298" s="22"/>
      <c r="K298" s="1"/>
    </row>
    <row r="299" spans="1:11" ht="15" customHeight="1">
      <c r="A299" s="62"/>
      <c r="B299" s="16"/>
      <c r="C299" s="117">
        <v>2231</v>
      </c>
      <c r="D299" s="74" t="s">
        <v>123</v>
      </c>
      <c r="E299" s="49"/>
      <c r="F299" s="49">
        <v>2000</v>
      </c>
      <c r="G299" s="9">
        <f t="shared" si="3"/>
        <v>2000</v>
      </c>
      <c r="H299" s="220"/>
      <c r="I299" s="15"/>
      <c r="J299" s="22"/>
      <c r="K299" s="1"/>
    </row>
    <row r="300" spans="1:11" ht="15" customHeight="1">
      <c r="A300" s="62"/>
      <c r="B300" s="16"/>
      <c r="C300" s="117">
        <v>2231</v>
      </c>
      <c r="D300" s="74" t="s">
        <v>166</v>
      </c>
      <c r="E300" s="49"/>
      <c r="F300" s="49">
        <v>0</v>
      </c>
      <c r="G300" s="9">
        <f t="shared" si="3"/>
        <v>0</v>
      </c>
      <c r="H300" s="220"/>
      <c r="I300" s="15"/>
      <c r="J300" s="22"/>
      <c r="K300" s="1"/>
    </row>
    <row r="301" spans="1:11" ht="15" customHeight="1">
      <c r="A301" s="62"/>
      <c r="B301" s="16"/>
      <c r="C301" s="19">
        <v>2264</v>
      </c>
      <c r="D301" s="15" t="s">
        <v>167</v>
      </c>
      <c r="E301" s="13">
        <v>1000</v>
      </c>
      <c r="F301" s="13"/>
      <c r="G301" s="9">
        <f t="shared" si="3"/>
        <v>1000</v>
      </c>
      <c r="H301" s="220"/>
      <c r="I301" s="15"/>
      <c r="J301" s="22"/>
      <c r="K301" s="1"/>
    </row>
    <row r="302" spans="1:11" ht="15" customHeight="1">
      <c r="A302" s="62"/>
      <c r="B302" s="16"/>
      <c r="C302" s="19">
        <v>2314</v>
      </c>
      <c r="D302" s="15" t="s">
        <v>168</v>
      </c>
      <c r="E302" s="13">
        <v>300</v>
      </c>
      <c r="F302" s="13"/>
      <c r="G302" s="9">
        <f t="shared" si="3"/>
        <v>300</v>
      </c>
      <c r="H302" s="220"/>
      <c r="I302" s="15"/>
      <c r="J302" s="22"/>
      <c r="K302" s="1"/>
    </row>
    <row r="303" spans="1:11" ht="15" customHeight="1">
      <c r="A303" s="62"/>
      <c r="B303" s="16"/>
      <c r="C303" s="80"/>
      <c r="D303" s="171"/>
      <c r="E303" s="81"/>
      <c r="F303" s="81"/>
      <c r="G303" s="9"/>
      <c r="H303" s="220"/>
      <c r="I303" s="15"/>
      <c r="J303" s="22"/>
      <c r="K303" s="1"/>
    </row>
    <row r="304" spans="1:11" ht="15" customHeight="1">
      <c r="A304" s="6" t="s">
        <v>169</v>
      </c>
      <c r="B304" s="16" t="s">
        <v>170</v>
      </c>
      <c r="C304" s="80">
        <v>213994</v>
      </c>
      <c r="D304" s="171" t="s">
        <v>10</v>
      </c>
      <c r="E304" s="81"/>
      <c r="F304" s="81"/>
      <c r="G304" s="9"/>
      <c r="H304" s="221">
        <v>2000</v>
      </c>
      <c r="I304" s="6" t="s">
        <v>112</v>
      </c>
      <c r="J304" s="22"/>
      <c r="K304" s="1"/>
    </row>
    <row r="305" spans="1:11" ht="15" customHeight="1">
      <c r="A305" s="62"/>
      <c r="B305" s="16"/>
      <c r="C305" s="80"/>
      <c r="D305" s="81"/>
      <c r="E305" s="81"/>
      <c r="F305" s="81"/>
      <c r="G305" s="9"/>
      <c r="H305" s="5"/>
      <c r="I305" s="6"/>
      <c r="J305" s="22"/>
      <c r="K305" s="1"/>
    </row>
    <row r="306" spans="1:11" ht="15" customHeight="1">
      <c r="A306" s="115"/>
      <c r="B306" s="15"/>
      <c r="C306" s="80"/>
      <c r="D306" s="81"/>
      <c r="E306" s="81"/>
      <c r="F306" s="81"/>
      <c r="G306" s="9"/>
      <c r="H306" s="220"/>
      <c r="I306" s="15"/>
      <c r="J306" s="22"/>
      <c r="K306" s="1"/>
    </row>
    <row r="307" spans="1:11" ht="15" customHeight="1">
      <c r="A307" s="166"/>
      <c r="B307" s="10" t="s">
        <v>384</v>
      </c>
      <c r="C307" s="165"/>
      <c r="D307" s="10" t="s">
        <v>10</v>
      </c>
      <c r="E307" s="48">
        <f>SUM(E308:E310)</f>
        <v>0</v>
      </c>
      <c r="F307" s="48">
        <f>SUM(F308:F310)</f>
        <v>380</v>
      </c>
      <c r="G307" s="6">
        <f t="shared" si="3"/>
        <v>380</v>
      </c>
      <c r="H307" s="76"/>
      <c r="I307" s="6" t="s">
        <v>87</v>
      </c>
      <c r="J307" s="22"/>
      <c r="K307" s="1"/>
    </row>
    <row r="308" spans="1:11" ht="15" customHeight="1">
      <c r="A308" s="20"/>
      <c r="B308" s="10"/>
      <c r="C308" s="19">
        <v>2314</v>
      </c>
      <c r="D308" s="7" t="s">
        <v>85</v>
      </c>
      <c r="E308" s="137"/>
      <c r="F308" s="9">
        <v>200</v>
      </c>
      <c r="G308" s="9">
        <f t="shared" si="3"/>
        <v>200</v>
      </c>
      <c r="H308" s="12"/>
      <c r="I308" s="6"/>
      <c r="J308" s="22"/>
      <c r="K308" s="1"/>
    </row>
    <row r="309" spans="1:11" ht="15" customHeight="1">
      <c r="A309" s="20"/>
      <c r="B309" s="10"/>
      <c r="C309" s="19">
        <v>2231</v>
      </c>
      <c r="D309" s="7" t="s">
        <v>88</v>
      </c>
      <c r="E309" s="137"/>
      <c r="F309" s="9">
        <v>100</v>
      </c>
      <c r="G309" s="9">
        <f t="shared" si="3"/>
        <v>100</v>
      </c>
      <c r="H309" s="12"/>
      <c r="I309" s="6"/>
      <c r="J309" s="22"/>
      <c r="K309" s="1"/>
    </row>
    <row r="310" spans="1:11" ht="15" customHeight="1">
      <c r="A310" s="20"/>
      <c r="B310" s="10"/>
      <c r="C310" s="19">
        <v>2314</v>
      </c>
      <c r="D310" s="138" t="s">
        <v>47</v>
      </c>
      <c r="E310" s="137"/>
      <c r="F310" s="9">
        <v>80</v>
      </c>
      <c r="G310" s="9">
        <f t="shared" si="3"/>
        <v>80</v>
      </c>
      <c r="H310" s="12"/>
      <c r="I310" s="6"/>
      <c r="J310" s="22"/>
      <c r="K310" s="1"/>
    </row>
    <row r="311" spans="1:11" ht="15" customHeight="1">
      <c r="A311" s="132"/>
      <c r="B311" s="130"/>
      <c r="C311" s="19"/>
      <c r="D311" s="46"/>
      <c r="E311" s="9"/>
      <c r="F311" s="9"/>
      <c r="G311" s="49"/>
      <c r="H311" s="35"/>
      <c r="I311" s="29"/>
      <c r="J311" s="22"/>
      <c r="K311" s="1"/>
    </row>
    <row r="312" spans="1:11" ht="25.5" customHeight="1">
      <c r="A312" s="132" t="s">
        <v>48</v>
      </c>
      <c r="B312" s="62" t="s">
        <v>51</v>
      </c>
      <c r="C312" s="19">
        <v>21393</v>
      </c>
      <c r="D312" s="4" t="s">
        <v>10</v>
      </c>
      <c r="E312" s="6">
        <f>SUM(E313:E317)</f>
        <v>520</v>
      </c>
      <c r="F312" s="6">
        <f>SUM(F313:F317)</f>
        <v>0</v>
      </c>
      <c r="G312" s="11">
        <f aca="true" t="shared" si="4" ref="G312:G317">E312+F312</f>
        <v>520</v>
      </c>
      <c r="H312" s="14">
        <v>500</v>
      </c>
      <c r="I312" s="6" t="s">
        <v>18</v>
      </c>
      <c r="J312" s="22"/>
      <c r="K312" s="1"/>
    </row>
    <row r="313" spans="1:11" ht="15" customHeight="1">
      <c r="A313" s="132"/>
      <c r="B313" s="133"/>
      <c r="C313" s="19">
        <v>2314</v>
      </c>
      <c r="D313" s="46" t="s">
        <v>20</v>
      </c>
      <c r="E313" s="9">
        <v>100</v>
      </c>
      <c r="F313" s="9"/>
      <c r="G313" s="49">
        <f t="shared" si="4"/>
        <v>100</v>
      </c>
      <c r="H313" s="35"/>
      <c r="I313" s="29"/>
      <c r="J313" s="22"/>
      <c r="K313" s="1"/>
    </row>
    <row r="314" spans="1:11" ht="15" customHeight="1">
      <c r="A314" s="132"/>
      <c r="B314" s="133"/>
      <c r="C314" s="19">
        <v>1150</v>
      </c>
      <c r="D314" s="46" t="s">
        <v>386</v>
      </c>
      <c r="E314" s="9">
        <v>200</v>
      </c>
      <c r="F314" s="9"/>
      <c r="G314" s="49">
        <f t="shared" si="4"/>
        <v>200</v>
      </c>
      <c r="H314" s="35"/>
      <c r="I314" s="29"/>
      <c r="J314" s="22"/>
      <c r="K314" s="1"/>
    </row>
    <row r="315" spans="1:11" ht="15" customHeight="1">
      <c r="A315" s="132"/>
      <c r="B315" s="133"/>
      <c r="C315" s="19">
        <v>1210</v>
      </c>
      <c r="D315" s="46" t="s">
        <v>23</v>
      </c>
      <c r="E315" s="9">
        <v>10</v>
      </c>
      <c r="F315" s="9"/>
      <c r="G315" s="49">
        <f t="shared" si="4"/>
        <v>10</v>
      </c>
      <c r="H315" s="35"/>
      <c r="I315" s="29"/>
      <c r="J315" s="22"/>
      <c r="K315" s="1"/>
    </row>
    <row r="316" spans="1:11" ht="15" customHeight="1">
      <c r="A316" s="132"/>
      <c r="B316" s="133"/>
      <c r="C316" s="19">
        <v>1150</v>
      </c>
      <c r="D316" s="46" t="s">
        <v>385</v>
      </c>
      <c r="E316" s="9">
        <v>200</v>
      </c>
      <c r="F316" s="9"/>
      <c r="G316" s="49">
        <f t="shared" si="4"/>
        <v>200</v>
      </c>
      <c r="H316" s="35"/>
      <c r="I316" s="29"/>
      <c r="J316" s="22"/>
      <c r="K316" s="1"/>
    </row>
    <row r="317" spans="1:11" ht="15" customHeight="1">
      <c r="A317" s="132"/>
      <c r="B317" s="133"/>
      <c r="C317" s="19">
        <v>1210</v>
      </c>
      <c r="D317" s="46" t="s">
        <v>23</v>
      </c>
      <c r="E317" s="9">
        <v>10</v>
      </c>
      <c r="F317" s="9"/>
      <c r="G317" s="49">
        <f t="shared" si="4"/>
        <v>10</v>
      </c>
      <c r="H317" s="35"/>
      <c r="I317" s="29"/>
      <c r="J317" s="22"/>
      <c r="K317" s="1"/>
    </row>
    <row r="318" spans="1:11" ht="15" customHeight="1">
      <c r="A318" s="132"/>
      <c r="B318" s="133"/>
      <c r="C318" s="19"/>
      <c r="D318" s="46"/>
      <c r="E318" s="9"/>
      <c r="F318" s="9"/>
      <c r="G318" s="49"/>
      <c r="H318" s="35"/>
      <c r="I318" s="29"/>
      <c r="J318" s="22"/>
      <c r="K318" s="1"/>
    </row>
    <row r="319" spans="1:11" ht="15" customHeight="1">
      <c r="A319" s="132"/>
      <c r="B319" s="222" t="s">
        <v>171</v>
      </c>
      <c r="C319" s="80"/>
      <c r="D319" s="171" t="s">
        <v>10</v>
      </c>
      <c r="E319" s="14">
        <f>E320+E321+E322</f>
        <v>0</v>
      </c>
      <c r="F319" s="14">
        <f>F320+F321+F322</f>
        <v>880</v>
      </c>
      <c r="G319" s="223">
        <f>E319+F319</f>
        <v>880</v>
      </c>
      <c r="H319" s="224"/>
      <c r="I319" s="6" t="s">
        <v>84</v>
      </c>
      <c r="J319" s="22"/>
      <c r="K319" s="1"/>
    </row>
    <row r="320" spans="1:11" ht="15" customHeight="1">
      <c r="A320" s="132"/>
      <c r="B320" s="62"/>
      <c r="C320" s="80">
        <v>1150</v>
      </c>
      <c r="D320" s="46" t="s">
        <v>49</v>
      </c>
      <c r="E320" s="14"/>
      <c r="F320" s="13">
        <v>800</v>
      </c>
      <c r="G320" s="225">
        <f aca="true" t="shared" si="5" ref="G320:G346">E320+F320</f>
        <v>800</v>
      </c>
      <c r="H320" s="224"/>
      <c r="I320" s="6"/>
      <c r="J320" s="22"/>
      <c r="K320" s="1"/>
    </row>
    <row r="321" spans="1:11" ht="15" customHeight="1">
      <c r="A321" s="132"/>
      <c r="B321" s="62"/>
      <c r="C321" s="117">
        <v>1210</v>
      </c>
      <c r="D321" s="74" t="s">
        <v>164</v>
      </c>
      <c r="E321" s="14"/>
      <c r="F321" s="13">
        <v>40</v>
      </c>
      <c r="G321" s="225">
        <f t="shared" si="5"/>
        <v>40</v>
      </c>
      <c r="H321" s="224"/>
      <c r="I321" s="6"/>
      <c r="J321" s="22"/>
      <c r="K321" s="1"/>
    </row>
    <row r="322" spans="1:11" ht="15" customHeight="1">
      <c r="A322" s="132"/>
      <c r="B322" s="62"/>
      <c r="C322" s="19">
        <v>2314</v>
      </c>
      <c r="D322" s="146" t="s">
        <v>47</v>
      </c>
      <c r="E322" s="13"/>
      <c r="F322" s="13">
        <v>40</v>
      </c>
      <c r="G322" s="225">
        <f t="shared" si="5"/>
        <v>40</v>
      </c>
      <c r="H322" s="224"/>
      <c r="I322" s="6"/>
      <c r="J322" s="22"/>
      <c r="K322" s="1"/>
    </row>
    <row r="323" spans="1:11" ht="15" customHeight="1">
      <c r="A323" s="132"/>
      <c r="B323" s="62"/>
      <c r="C323" s="165"/>
      <c r="D323" s="138"/>
      <c r="E323" s="167"/>
      <c r="F323" s="167"/>
      <c r="G323" s="225"/>
      <c r="H323" s="224"/>
      <c r="I323" s="5"/>
      <c r="J323" s="22"/>
      <c r="K323" s="1"/>
    </row>
    <row r="324" spans="1:11" ht="15" customHeight="1">
      <c r="A324" s="127"/>
      <c r="B324" s="4" t="s">
        <v>91</v>
      </c>
      <c r="C324" s="229">
        <v>21393</v>
      </c>
      <c r="D324" s="4" t="s">
        <v>10</v>
      </c>
      <c r="E324" s="170">
        <f>E325+E326</f>
        <v>3040</v>
      </c>
      <c r="F324" s="170">
        <f>F325+F326</f>
        <v>0</v>
      </c>
      <c r="G324" s="223">
        <f t="shared" si="5"/>
        <v>3040</v>
      </c>
      <c r="H324" s="188">
        <v>3000</v>
      </c>
      <c r="I324" s="6" t="s">
        <v>84</v>
      </c>
      <c r="J324" s="22"/>
      <c r="K324" s="1"/>
    </row>
    <row r="325" spans="1:11" ht="15" customHeight="1">
      <c r="A325" s="127"/>
      <c r="B325" s="4"/>
      <c r="C325" s="230">
        <v>2231</v>
      </c>
      <c r="D325" s="46" t="s">
        <v>86</v>
      </c>
      <c r="E325" s="152">
        <v>3000</v>
      </c>
      <c r="F325" s="226"/>
      <c r="G325" s="225">
        <f t="shared" si="5"/>
        <v>3000</v>
      </c>
      <c r="H325" s="51"/>
      <c r="I325" s="6"/>
      <c r="J325" s="22"/>
      <c r="K325" s="1"/>
    </row>
    <row r="326" spans="1:11" ht="15" customHeight="1">
      <c r="A326" s="127"/>
      <c r="B326" s="16"/>
      <c r="C326" s="230">
        <v>2314</v>
      </c>
      <c r="D326" s="146" t="s">
        <v>47</v>
      </c>
      <c r="E326" s="13">
        <v>40</v>
      </c>
      <c r="F326" s="13"/>
      <c r="G326" s="225">
        <f t="shared" si="5"/>
        <v>40</v>
      </c>
      <c r="H326" s="107"/>
      <c r="I326" s="6"/>
      <c r="J326" s="22"/>
      <c r="K326" s="1"/>
    </row>
    <row r="327" spans="1:11" ht="15" customHeight="1">
      <c r="A327" s="127"/>
      <c r="B327" s="16"/>
      <c r="C327" s="230"/>
      <c r="D327" s="227"/>
      <c r="E327" s="13"/>
      <c r="F327" s="13"/>
      <c r="G327" s="225"/>
      <c r="H327" s="228"/>
      <c r="I327" s="6"/>
      <c r="J327" s="22"/>
      <c r="K327" s="1"/>
    </row>
    <row r="328" spans="1:11" ht="15" customHeight="1">
      <c r="A328" s="127"/>
      <c r="B328" s="16" t="s">
        <v>172</v>
      </c>
      <c r="C328" s="229">
        <v>21393</v>
      </c>
      <c r="D328" s="4" t="s">
        <v>10</v>
      </c>
      <c r="E328" s="170">
        <f>E329+E330</f>
        <v>3040</v>
      </c>
      <c r="F328" s="170">
        <f>F329+F330</f>
        <v>0</v>
      </c>
      <c r="G328" s="223">
        <f t="shared" si="5"/>
        <v>3040</v>
      </c>
      <c r="H328" s="188">
        <v>3000</v>
      </c>
      <c r="I328" s="143" t="s">
        <v>84</v>
      </c>
      <c r="J328" s="22"/>
      <c r="K328" s="1"/>
    </row>
    <row r="329" spans="1:11" ht="15" customHeight="1">
      <c r="A329" s="127"/>
      <c r="B329" s="16"/>
      <c r="C329" s="230">
        <v>2231</v>
      </c>
      <c r="D329" s="46" t="s">
        <v>86</v>
      </c>
      <c r="E329" s="152">
        <v>3000</v>
      </c>
      <c r="F329" s="226"/>
      <c r="G329" s="225">
        <f t="shared" si="5"/>
        <v>3000</v>
      </c>
      <c r="H329" s="51"/>
      <c r="I329" s="143"/>
      <c r="J329" s="22"/>
      <c r="K329" s="1"/>
    </row>
    <row r="330" spans="1:11" ht="15" customHeight="1">
      <c r="A330" s="127"/>
      <c r="B330" s="4"/>
      <c r="C330" s="230">
        <v>2314</v>
      </c>
      <c r="D330" s="146" t="s">
        <v>47</v>
      </c>
      <c r="E330" s="13">
        <v>40</v>
      </c>
      <c r="F330" s="13"/>
      <c r="G330" s="225">
        <f t="shared" si="5"/>
        <v>40</v>
      </c>
      <c r="H330" s="107"/>
      <c r="I330" s="6"/>
      <c r="J330" s="22"/>
      <c r="K330" s="1"/>
    </row>
    <row r="331" spans="1:11" ht="15" customHeight="1">
      <c r="A331" s="127"/>
      <c r="B331" s="4"/>
      <c r="C331" s="230"/>
      <c r="D331" s="146"/>
      <c r="E331" s="13"/>
      <c r="F331" s="13"/>
      <c r="G331" s="225"/>
      <c r="H331" s="107"/>
      <c r="I331" s="6"/>
      <c r="J331" s="22"/>
      <c r="K331" s="1"/>
    </row>
    <row r="332" spans="1:11" ht="15" customHeight="1">
      <c r="A332" s="127"/>
      <c r="B332" s="233" t="s">
        <v>92</v>
      </c>
      <c r="C332" s="230">
        <v>21393</v>
      </c>
      <c r="D332" s="4" t="s">
        <v>10</v>
      </c>
      <c r="E332" s="14">
        <f>E333+E334</f>
        <v>1040</v>
      </c>
      <c r="F332" s="14">
        <f>F333+F334</f>
        <v>0</v>
      </c>
      <c r="G332" s="223">
        <f t="shared" si="5"/>
        <v>1040</v>
      </c>
      <c r="H332" s="107">
        <v>1000</v>
      </c>
      <c r="I332" s="6" t="s">
        <v>84</v>
      </c>
      <c r="J332" s="22"/>
      <c r="K332" s="1"/>
    </row>
    <row r="333" spans="1:11" ht="15" customHeight="1">
      <c r="A333" s="127"/>
      <c r="B333" s="233"/>
      <c r="C333" s="231">
        <v>2231</v>
      </c>
      <c r="D333" s="7" t="s">
        <v>93</v>
      </c>
      <c r="E333" s="13">
        <v>1000</v>
      </c>
      <c r="F333" s="14"/>
      <c r="G333" s="225">
        <f t="shared" si="5"/>
        <v>1000</v>
      </c>
      <c r="H333" s="5"/>
      <c r="I333" s="6"/>
      <c r="J333" s="22"/>
      <c r="K333" s="1"/>
    </row>
    <row r="334" spans="1:11" ht="15" customHeight="1">
      <c r="A334" s="127"/>
      <c r="B334" s="233"/>
      <c r="C334" s="230">
        <v>2314</v>
      </c>
      <c r="D334" s="138" t="s">
        <v>47</v>
      </c>
      <c r="E334" s="152">
        <v>40</v>
      </c>
      <c r="F334" s="152"/>
      <c r="G334" s="225">
        <f t="shared" si="5"/>
        <v>40</v>
      </c>
      <c r="H334" s="5"/>
      <c r="I334" s="6"/>
      <c r="J334" s="22"/>
      <c r="K334" s="1"/>
    </row>
    <row r="335" spans="1:11" ht="15" customHeight="1">
      <c r="A335" s="127"/>
      <c r="B335" s="233"/>
      <c r="C335" s="230"/>
      <c r="D335" s="138"/>
      <c r="E335" s="13"/>
      <c r="F335" s="13"/>
      <c r="G335" s="225"/>
      <c r="H335" s="5"/>
      <c r="I335" s="6"/>
      <c r="J335" s="22"/>
      <c r="K335" s="1"/>
    </row>
    <row r="336" spans="1:11" ht="15" customHeight="1">
      <c r="A336" s="127"/>
      <c r="B336" s="233" t="s">
        <v>94</v>
      </c>
      <c r="C336" s="230"/>
      <c r="D336" s="4" t="s">
        <v>10</v>
      </c>
      <c r="E336" s="14">
        <f>E337+E338</f>
        <v>540</v>
      </c>
      <c r="F336" s="14">
        <f>F337+F338</f>
        <v>0</v>
      </c>
      <c r="G336" s="223">
        <f t="shared" si="5"/>
        <v>540</v>
      </c>
      <c r="H336" s="5"/>
      <c r="I336" s="6" t="s">
        <v>84</v>
      </c>
      <c r="J336" s="22"/>
      <c r="K336" s="1"/>
    </row>
    <row r="337" spans="1:11" ht="15" customHeight="1">
      <c r="A337" s="127"/>
      <c r="B337" s="233"/>
      <c r="C337" s="230">
        <v>2233</v>
      </c>
      <c r="D337" s="138" t="s">
        <v>95</v>
      </c>
      <c r="E337" s="13">
        <v>500</v>
      </c>
      <c r="F337" s="13"/>
      <c r="G337" s="225">
        <f t="shared" si="5"/>
        <v>500</v>
      </c>
      <c r="H337" s="5"/>
      <c r="I337" s="6"/>
      <c r="J337" s="22"/>
      <c r="K337" s="1"/>
    </row>
    <row r="338" spans="1:11" ht="15" customHeight="1">
      <c r="A338" s="127"/>
      <c r="B338" s="233"/>
      <c r="C338" s="230">
        <v>2314</v>
      </c>
      <c r="D338" s="138" t="s">
        <v>47</v>
      </c>
      <c r="E338" s="13">
        <v>40</v>
      </c>
      <c r="F338" s="13"/>
      <c r="G338" s="225">
        <f t="shared" si="5"/>
        <v>40</v>
      </c>
      <c r="H338" s="5"/>
      <c r="I338" s="6"/>
      <c r="J338" s="22"/>
      <c r="K338" s="1"/>
    </row>
    <row r="339" spans="1:11" ht="15" customHeight="1">
      <c r="A339" s="127"/>
      <c r="B339" s="233"/>
      <c r="C339" s="230"/>
      <c r="D339" s="138"/>
      <c r="E339" s="13"/>
      <c r="F339" s="13"/>
      <c r="G339" s="225"/>
      <c r="H339" s="5"/>
      <c r="I339" s="115"/>
      <c r="J339" s="22"/>
      <c r="K339" s="1"/>
    </row>
    <row r="340" spans="1:11" ht="15" customHeight="1">
      <c r="A340" s="127"/>
      <c r="B340" s="10" t="s">
        <v>406</v>
      </c>
      <c r="C340" s="232"/>
      <c r="D340" s="10" t="s">
        <v>10</v>
      </c>
      <c r="E340" s="48">
        <f>E341+E342+E343</f>
        <v>0</v>
      </c>
      <c r="F340" s="48">
        <f>F341+F342+F343</f>
        <v>380</v>
      </c>
      <c r="G340" s="223">
        <f t="shared" si="5"/>
        <v>380</v>
      </c>
      <c r="H340" s="76"/>
      <c r="I340" s="6" t="s">
        <v>87</v>
      </c>
      <c r="J340" s="22"/>
      <c r="K340" s="1"/>
    </row>
    <row r="341" spans="1:11" ht="15" customHeight="1">
      <c r="A341" s="127"/>
      <c r="B341" s="10"/>
      <c r="C341" s="230">
        <v>2314</v>
      </c>
      <c r="D341" s="7" t="s">
        <v>85</v>
      </c>
      <c r="E341" s="137"/>
      <c r="F341" s="9">
        <v>200</v>
      </c>
      <c r="G341" s="225">
        <f t="shared" si="5"/>
        <v>200</v>
      </c>
      <c r="H341" s="12"/>
      <c r="I341" s="6"/>
      <c r="J341" s="22"/>
      <c r="K341" s="1"/>
    </row>
    <row r="342" spans="1:11" ht="15" customHeight="1">
      <c r="A342" s="127"/>
      <c r="B342" s="10"/>
      <c r="C342" s="230">
        <v>2231</v>
      </c>
      <c r="D342" s="7" t="s">
        <v>113</v>
      </c>
      <c r="E342" s="137"/>
      <c r="F342" s="9">
        <v>100</v>
      </c>
      <c r="G342" s="225">
        <f t="shared" si="5"/>
        <v>100</v>
      </c>
      <c r="H342" s="12"/>
      <c r="I342" s="6"/>
      <c r="J342" s="22"/>
      <c r="K342" s="1"/>
    </row>
    <row r="343" spans="1:11" ht="15" customHeight="1">
      <c r="A343" s="127"/>
      <c r="B343" s="10"/>
      <c r="C343" s="230">
        <v>2314</v>
      </c>
      <c r="D343" s="138" t="s">
        <v>47</v>
      </c>
      <c r="E343" s="137"/>
      <c r="F343" s="9">
        <v>80</v>
      </c>
      <c r="G343" s="225">
        <f t="shared" si="5"/>
        <v>80</v>
      </c>
      <c r="H343" s="12"/>
      <c r="I343" s="6"/>
      <c r="J343" s="22"/>
      <c r="K343" s="1"/>
    </row>
    <row r="344" spans="1:11" ht="15" customHeight="1">
      <c r="A344" s="127"/>
      <c r="B344" s="10"/>
      <c r="C344" s="230"/>
      <c r="D344" s="7"/>
      <c r="E344" s="137"/>
      <c r="F344" s="9"/>
      <c r="G344" s="225"/>
      <c r="H344" s="12"/>
      <c r="I344" s="6"/>
      <c r="J344" s="22"/>
      <c r="K344" s="1"/>
    </row>
    <row r="345" spans="1:11" ht="15" customHeight="1">
      <c r="A345" s="127"/>
      <c r="B345" s="10" t="s">
        <v>89</v>
      </c>
      <c r="C345" s="230">
        <v>21393</v>
      </c>
      <c r="D345" s="68" t="s">
        <v>10</v>
      </c>
      <c r="E345" s="14">
        <f>E346</f>
        <v>100</v>
      </c>
      <c r="F345" s="14">
        <f>F346</f>
        <v>0</v>
      </c>
      <c r="G345" s="14">
        <f t="shared" si="5"/>
        <v>100</v>
      </c>
      <c r="H345" s="5">
        <v>200</v>
      </c>
      <c r="I345" s="6" t="s">
        <v>87</v>
      </c>
      <c r="J345" s="22"/>
      <c r="K345" s="1"/>
    </row>
    <row r="346" spans="1:11" ht="15" customHeight="1">
      <c r="A346" s="127"/>
      <c r="B346" s="10"/>
      <c r="C346" s="230">
        <v>2231</v>
      </c>
      <c r="D346" s="138" t="s">
        <v>88</v>
      </c>
      <c r="E346" s="8">
        <v>100</v>
      </c>
      <c r="F346" s="9"/>
      <c r="G346" s="13">
        <f t="shared" si="5"/>
        <v>100</v>
      </c>
      <c r="H346" s="12"/>
      <c r="I346" s="6"/>
      <c r="J346" s="22"/>
      <c r="K346" s="1"/>
    </row>
    <row r="347" spans="1:11" ht="15" customHeight="1">
      <c r="A347" s="127"/>
      <c r="B347" s="133"/>
      <c r="C347" s="230"/>
      <c r="D347" s="46"/>
      <c r="E347" s="9"/>
      <c r="F347" s="9"/>
      <c r="G347" s="49"/>
      <c r="H347" s="35"/>
      <c r="I347" s="29"/>
      <c r="J347" s="22"/>
      <c r="K347" s="1"/>
    </row>
    <row r="348" spans="1:11" ht="15" customHeight="1">
      <c r="A348" s="234" t="s">
        <v>173</v>
      </c>
      <c r="B348" s="16" t="s">
        <v>174</v>
      </c>
      <c r="C348" s="19">
        <v>213994</v>
      </c>
      <c r="D348" s="4" t="s">
        <v>10</v>
      </c>
      <c r="E348" s="203"/>
      <c r="F348" s="15"/>
      <c r="G348" s="15"/>
      <c r="H348" s="16">
        <v>2000</v>
      </c>
      <c r="I348" s="6" t="s">
        <v>112</v>
      </c>
      <c r="J348" s="22"/>
      <c r="K348" s="1"/>
    </row>
    <row r="349" spans="1:11" ht="15" customHeight="1">
      <c r="A349" s="234"/>
      <c r="B349" s="16"/>
      <c r="C349" s="19"/>
      <c r="D349" s="15"/>
      <c r="E349" s="203"/>
      <c r="F349" s="15"/>
      <c r="G349" s="15"/>
      <c r="H349" s="15"/>
      <c r="I349" s="6"/>
      <c r="J349" s="22"/>
      <c r="K349" s="1"/>
    </row>
    <row r="350" spans="1:11" ht="15" customHeight="1">
      <c r="A350" s="234"/>
      <c r="B350" s="15"/>
      <c r="C350" s="19"/>
      <c r="D350" s="15"/>
      <c r="E350" s="203"/>
      <c r="F350" s="15"/>
      <c r="G350" s="15"/>
      <c r="H350" s="15"/>
      <c r="I350" s="6"/>
      <c r="J350" s="22"/>
      <c r="K350" s="1"/>
    </row>
    <row r="351" spans="1:11" ht="15" customHeight="1">
      <c r="A351" s="234"/>
      <c r="B351" s="4" t="s">
        <v>107</v>
      </c>
      <c r="C351" s="158">
        <v>21393</v>
      </c>
      <c r="D351" s="48" t="s">
        <v>10</v>
      </c>
      <c r="E351" s="14">
        <f>E352+E353</f>
        <v>6040</v>
      </c>
      <c r="F351" s="14">
        <f>F352+F353</f>
        <v>0</v>
      </c>
      <c r="G351" s="47">
        <f>E351+F351</f>
        <v>6040</v>
      </c>
      <c r="H351" s="16">
        <v>6000</v>
      </c>
      <c r="I351" s="115" t="s">
        <v>84</v>
      </c>
      <c r="J351" s="22"/>
      <c r="K351" s="1"/>
    </row>
    <row r="352" spans="1:11" ht="15" customHeight="1">
      <c r="A352" s="5"/>
      <c r="B352" s="4"/>
      <c r="C352" s="158">
        <v>2231</v>
      </c>
      <c r="D352" s="46" t="s">
        <v>175</v>
      </c>
      <c r="E352" s="13">
        <v>6000</v>
      </c>
      <c r="F352" s="13"/>
      <c r="G352" s="17">
        <f aca="true" t="shared" si="6" ref="G352:G364">E352+F352</f>
        <v>6000</v>
      </c>
      <c r="H352" s="15"/>
      <c r="I352" s="115"/>
      <c r="J352" s="22"/>
      <c r="K352" s="1"/>
    </row>
    <row r="353" spans="1:11" ht="15" customHeight="1">
      <c r="A353" s="5"/>
      <c r="B353" s="103"/>
      <c r="C353" s="165">
        <v>2314</v>
      </c>
      <c r="D353" s="138" t="s">
        <v>47</v>
      </c>
      <c r="E353" s="235">
        <v>40</v>
      </c>
      <c r="F353" s="167"/>
      <c r="G353" s="17">
        <f t="shared" si="6"/>
        <v>40</v>
      </c>
      <c r="H353" s="16"/>
      <c r="I353" s="5"/>
      <c r="J353" s="22"/>
      <c r="K353" s="1"/>
    </row>
    <row r="354" spans="1:11" ht="15" customHeight="1">
      <c r="A354" s="185"/>
      <c r="B354" s="10"/>
      <c r="C354" s="236"/>
      <c r="D354" s="138"/>
      <c r="E354" s="235"/>
      <c r="F354" s="167"/>
      <c r="G354" s="17"/>
      <c r="H354" s="16"/>
      <c r="I354" s="5"/>
      <c r="J354" s="22"/>
      <c r="K354" s="1"/>
    </row>
    <row r="355" spans="1:11" ht="15" customHeight="1">
      <c r="A355" s="5"/>
      <c r="B355" s="142" t="s">
        <v>91</v>
      </c>
      <c r="C355" s="229">
        <v>21393</v>
      </c>
      <c r="D355" s="4" t="s">
        <v>10</v>
      </c>
      <c r="E355" s="238">
        <f>E356+E357</f>
        <v>3040</v>
      </c>
      <c r="F355" s="238">
        <f>F356+F357</f>
        <v>0</v>
      </c>
      <c r="G355" s="47">
        <f t="shared" si="6"/>
        <v>3040</v>
      </c>
      <c r="H355" s="172">
        <v>3000</v>
      </c>
      <c r="I355" s="6" t="s">
        <v>84</v>
      </c>
      <c r="J355" s="22"/>
      <c r="K355" s="1"/>
    </row>
    <row r="356" spans="1:11" ht="15" customHeight="1">
      <c r="A356" s="5"/>
      <c r="B356" s="142"/>
      <c r="C356" s="19">
        <v>2231</v>
      </c>
      <c r="D356" s="46" t="s">
        <v>86</v>
      </c>
      <c r="E356" s="226">
        <v>3000</v>
      </c>
      <c r="F356" s="13"/>
      <c r="G356" s="17">
        <f t="shared" si="6"/>
        <v>3000</v>
      </c>
      <c r="H356" s="5"/>
      <c r="I356" s="6"/>
      <c r="J356" s="22"/>
      <c r="K356" s="1"/>
    </row>
    <row r="357" spans="1:11" ht="15" customHeight="1">
      <c r="A357" s="20"/>
      <c r="B357" s="16"/>
      <c r="C357" s="19">
        <v>2314</v>
      </c>
      <c r="D357" s="146" t="s">
        <v>47</v>
      </c>
      <c r="E357" s="73">
        <v>40</v>
      </c>
      <c r="F357" s="13"/>
      <c r="G357" s="17">
        <f t="shared" si="6"/>
        <v>40</v>
      </c>
      <c r="H357" s="5"/>
      <c r="I357" s="6"/>
      <c r="J357" s="22"/>
      <c r="K357" s="1"/>
    </row>
    <row r="358" spans="1:11" ht="15" customHeight="1">
      <c r="A358" s="20"/>
      <c r="B358" s="16"/>
      <c r="C358" s="19"/>
      <c r="D358" s="146"/>
      <c r="E358" s="73"/>
      <c r="F358" s="13"/>
      <c r="G358" s="17"/>
      <c r="H358" s="5"/>
      <c r="I358" s="6"/>
      <c r="J358" s="22"/>
      <c r="K358" s="1"/>
    </row>
    <row r="359" spans="1:11" ht="15" customHeight="1">
      <c r="A359" s="145"/>
      <c r="B359" s="10" t="s">
        <v>89</v>
      </c>
      <c r="C359" s="19">
        <v>21393</v>
      </c>
      <c r="D359" s="147" t="s">
        <v>10</v>
      </c>
      <c r="E359" s="14">
        <f>E360</f>
        <v>100</v>
      </c>
      <c r="F359" s="14">
        <f>F360</f>
        <v>0</v>
      </c>
      <c r="G359" s="47">
        <f t="shared" si="6"/>
        <v>100</v>
      </c>
      <c r="H359" s="5">
        <v>200</v>
      </c>
      <c r="I359" s="6" t="s">
        <v>87</v>
      </c>
      <c r="J359" s="22"/>
      <c r="K359" s="1"/>
    </row>
    <row r="360" spans="1:11" ht="15" customHeight="1">
      <c r="A360" s="20"/>
      <c r="B360" s="10"/>
      <c r="C360" s="19">
        <v>2231</v>
      </c>
      <c r="D360" s="138" t="s">
        <v>88</v>
      </c>
      <c r="E360" s="239">
        <v>100</v>
      </c>
      <c r="F360" s="9"/>
      <c r="G360" s="17">
        <f t="shared" si="6"/>
        <v>100</v>
      </c>
      <c r="H360" s="12"/>
      <c r="I360" s="6"/>
      <c r="J360" s="22"/>
      <c r="K360" s="1"/>
    </row>
    <row r="361" spans="1:11" ht="15" customHeight="1">
      <c r="A361" s="5"/>
      <c r="B361" s="68"/>
      <c r="C361" s="19"/>
      <c r="D361" s="138"/>
      <c r="E361" s="240"/>
      <c r="F361" s="8"/>
      <c r="G361" s="17"/>
      <c r="H361" s="15"/>
      <c r="I361" s="216"/>
      <c r="J361" s="22"/>
      <c r="K361" s="1"/>
    </row>
    <row r="362" spans="1:11" ht="15" customHeight="1">
      <c r="A362" s="20"/>
      <c r="B362" s="151" t="s">
        <v>92</v>
      </c>
      <c r="C362" s="19">
        <v>21393</v>
      </c>
      <c r="D362" s="4" t="s">
        <v>10</v>
      </c>
      <c r="E362" s="14">
        <f>E363+E364</f>
        <v>1040</v>
      </c>
      <c r="F362" s="14">
        <f>F363+F364</f>
        <v>0</v>
      </c>
      <c r="G362" s="47">
        <f t="shared" si="6"/>
        <v>1040</v>
      </c>
      <c r="H362" s="107">
        <v>1000</v>
      </c>
      <c r="I362" s="6" t="s">
        <v>84</v>
      </c>
      <c r="J362" s="22"/>
      <c r="K362" s="1"/>
    </row>
    <row r="363" spans="1:11" ht="15" customHeight="1">
      <c r="A363" s="20"/>
      <c r="B363" s="151"/>
      <c r="C363" s="117">
        <v>2231</v>
      </c>
      <c r="D363" s="7" t="s">
        <v>93</v>
      </c>
      <c r="E363" s="13">
        <v>1000</v>
      </c>
      <c r="F363" s="14"/>
      <c r="G363" s="17">
        <f t="shared" si="6"/>
        <v>1000</v>
      </c>
      <c r="H363" s="5"/>
      <c r="I363" s="6"/>
      <c r="J363" s="22"/>
      <c r="K363" s="1"/>
    </row>
    <row r="364" spans="1:11" ht="15" customHeight="1">
      <c r="A364" s="20"/>
      <c r="B364" s="151"/>
      <c r="C364" s="19">
        <v>2314</v>
      </c>
      <c r="D364" s="138" t="s">
        <v>47</v>
      </c>
      <c r="E364" s="157">
        <v>40</v>
      </c>
      <c r="F364" s="157"/>
      <c r="G364" s="17">
        <f t="shared" si="6"/>
        <v>40</v>
      </c>
      <c r="H364" s="5"/>
      <c r="I364" s="6"/>
      <c r="J364" s="22"/>
      <c r="K364" s="1"/>
    </row>
    <row r="365" spans="1:11" ht="15" customHeight="1">
      <c r="A365" s="132"/>
      <c r="B365" s="133"/>
      <c r="C365" s="19"/>
      <c r="D365" s="46"/>
      <c r="E365" s="9"/>
      <c r="F365" s="9"/>
      <c r="G365" s="49"/>
      <c r="H365" s="35"/>
      <c r="I365" s="29"/>
      <c r="J365" s="22"/>
      <c r="K365" s="1"/>
    </row>
    <row r="366" spans="1:11" ht="15" customHeight="1">
      <c r="A366" s="132"/>
      <c r="B366" s="133"/>
      <c r="C366" s="19"/>
      <c r="D366" s="46"/>
      <c r="E366" s="9"/>
      <c r="F366" s="9"/>
      <c r="G366" s="49"/>
      <c r="H366" s="35"/>
      <c r="I366" s="29"/>
      <c r="J366" s="22"/>
      <c r="K366" s="1"/>
    </row>
    <row r="367" spans="1:11" ht="15" customHeight="1">
      <c r="A367" s="134"/>
      <c r="B367" s="58"/>
      <c r="C367" s="31"/>
      <c r="D367" s="32"/>
      <c r="E367" s="13"/>
      <c r="F367" s="36"/>
      <c r="G367" s="49"/>
      <c r="H367" s="124"/>
      <c r="I367" s="29"/>
      <c r="J367" s="22"/>
      <c r="K367" s="1"/>
    </row>
    <row r="368" spans="1:11" ht="15" customHeight="1">
      <c r="A368" s="121" t="s">
        <v>52</v>
      </c>
      <c r="B368" s="122" t="s">
        <v>53</v>
      </c>
      <c r="C368" s="31">
        <v>21393</v>
      </c>
      <c r="D368" s="10" t="s">
        <v>10</v>
      </c>
      <c r="E368" s="14">
        <f>SUM(E369:E369)</f>
        <v>100</v>
      </c>
      <c r="F368" s="14">
        <f>SUM(F369:F369)</f>
        <v>100</v>
      </c>
      <c r="G368" s="11">
        <f>E368+F368</f>
        <v>200</v>
      </c>
      <c r="H368" s="85">
        <v>100</v>
      </c>
      <c r="I368" s="6" t="s">
        <v>18</v>
      </c>
      <c r="J368" s="22"/>
      <c r="K368" s="1"/>
    </row>
    <row r="369" spans="1:11" ht="15" customHeight="1">
      <c r="A369" s="121"/>
      <c r="B369" s="122"/>
      <c r="C369" s="31">
        <v>2314</v>
      </c>
      <c r="D369" s="7" t="s">
        <v>20</v>
      </c>
      <c r="E369" s="13">
        <v>100</v>
      </c>
      <c r="F369" s="36">
        <v>100</v>
      </c>
      <c r="G369" s="49">
        <f>E369+F369</f>
        <v>200</v>
      </c>
      <c r="H369" s="124"/>
      <c r="I369" s="6"/>
      <c r="J369" s="22"/>
      <c r="K369" s="1"/>
    </row>
    <row r="370" spans="1:11" ht="15" customHeight="1">
      <c r="A370" s="125"/>
      <c r="B370" s="58"/>
      <c r="C370" s="31"/>
      <c r="D370" s="7"/>
      <c r="E370" s="13"/>
      <c r="F370" s="36"/>
      <c r="G370" s="49"/>
      <c r="H370" s="124"/>
      <c r="I370" s="6"/>
      <c r="J370" s="22"/>
      <c r="K370" s="1"/>
    </row>
    <row r="371" spans="1:11" ht="15" customHeight="1">
      <c r="A371" s="5" t="s">
        <v>176</v>
      </c>
      <c r="B371" s="10" t="s">
        <v>177</v>
      </c>
      <c r="C371" s="19">
        <v>21381</v>
      </c>
      <c r="D371" s="10" t="s">
        <v>10</v>
      </c>
      <c r="E371" s="137"/>
      <c r="F371" s="9"/>
      <c r="G371" s="115"/>
      <c r="H371" s="5">
        <v>800</v>
      </c>
      <c r="I371" s="5" t="s">
        <v>96</v>
      </c>
      <c r="J371" s="22"/>
      <c r="K371" s="1"/>
    </row>
    <row r="372" spans="1:11" ht="15" customHeight="1">
      <c r="A372" s="20"/>
      <c r="B372" s="7" t="s">
        <v>178</v>
      </c>
      <c r="C372" s="19"/>
      <c r="D372" s="7"/>
      <c r="E372" s="137"/>
      <c r="F372" s="9"/>
      <c r="G372" s="115"/>
      <c r="H372" s="5"/>
      <c r="I372" s="5"/>
      <c r="J372" s="22"/>
      <c r="K372" s="1"/>
    </row>
    <row r="373" spans="1:11" ht="15" customHeight="1">
      <c r="A373" s="20"/>
      <c r="B373" s="7"/>
      <c r="C373" s="19"/>
      <c r="D373" s="10"/>
      <c r="E373" s="137"/>
      <c r="F373" s="9"/>
      <c r="G373" s="115"/>
      <c r="H373" s="5"/>
      <c r="I373" s="5"/>
      <c r="J373" s="22"/>
      <c r="K373" s="1"/>
    </row>
    <row r="374" spans="1:11" ht="15" customHeight="1">
      <c r="A374" s="20"/>
      <c r="B374" s="7"/>
      <c r="C374" s="19"/>
      <c r="D374" s="10"/>
      <c r="E374" s="137"/>
      <c r="F374" s="9"/>
      <c r="G374" s="115"/>
      <c r="H374" s="5"/>
      <c r="I374" s="5"/>
      <c r="J374" s="22"/>
      <c r="K374" s="1"/>
    </row>
    <row r="375" spans="1:11" ht="15" customHeight="1">
      <c r="A375" s="20"/>
      <c r="B375" s="169" t="s">
        <v>99</v>
      </c>
      <c r="C375" s="19"/>
      <c r="D375" s="10" t="s">
        <v>10</v>
      </c>
      <c r="E375" s="12">
        <f>E376+E377+E378</f>
        <v>0</v>
      </c>
      <c r="F375" s="12">
        <f>F376+F377+F378</f>
        <v>1150</v>
      </c>
      <c r="G375" s="115">
        <f>E375+F375</f>
        <v>1150</v>
      </c>
      <c r="H375" s="5"/>
      <c r="I375" s="115" t="s">
        <v>84</v>
      </c>
      <c r="J375" s="22"/>
      <c r="K375" s="1"/>
    </row>
    <row r="376" spans="1:11" ht="15" customHeight="1">
      <c r="A376" s="20"/>
      <c r="B376" s="169"/>
      <c r="C376" s="165">
        <v>1150</v>
      </c>
      <c r="D376" s="7" t="s">
        <v>100</v>
      </c>
      <c r="E376" s="76"/>
      <c r="F376" s="76">
        <v>1000</v>
      </c>
      <c r="G376" s="241">
        <f>E376+F376</f>
        <v>1000</v>
      </c>
      <c r="H376" s="76"/>
      <c r="I376" s="115"/>
      <c r="J376" s="22"/>
      <c r="K376" s="1"/>
    </row>
    <row r="377" spans="1:11" ht="15" customHeight="1">
      <c r="A377" s="20"/>
      <c r="B377" s="169"/>
      <c r="C377" s="165">
        <v>1210</v>
      </c>
      <c r="D377" s="7" t="s">
        <v>101</v>
      </c>
      <c r="E377" s="76"/>
      <c r="F377" s="76">
        <v>50</v>
      </c>
      <c r="G377" s="241">
        <f>E377+F377</f>
        <v>50</v>
      </c>
      <c r="H377" s="76"/>
      <c r="I377" s="115"/>
      <c r="J377" s="22"/>
      <c r="K377" s="1"/>
    </row>
    <row r="378" spans="1:11" ht="15" customHeight="1">
      <c r="A378" s="20"/>
      <c r="B378" s="168"/>
      <c r="C378" s="165">
        <v>2314</v>
      </c>
      <c r="D378" s="138" t="s">
        <v>47</v>
      </c>
      <c r="E378" s="76"/>
      <c r="F378" s="76">
        <v>100</v>
      </c>
      <c r="G378" s="241">
        <f>E378+F378</f>
        <v>100</v>
      </c>
      <c r="H378" s="76"/>
      <c r="I378" s="115"/>
      <c r="J378" s="22"/>
      <c r="K378" s="1"/>
    </row>
    <row r="379" spans="1:11" ht="15" customHeight="1">
      <c r="A379" s="121"/>
      <c r="B379" s="122"/>
      <c r="C379" s="31"/>
      <c r="D379" s="7"/>
      <c r="E379" s="13"/>
      <c r="F379" s="36"/>
      <c r="G379" s="49"/>
      <c r="H379" s="124"/>
      <c r="I379" s="6"/>
      <c r="J379" s="22"/>
      <c r="K379" s="1"/>
    </row>
    <row r="380" spans="1:11" ht="27" customHeight="1">
      <c r="A380" s="121" t="s">
        <v>55</v>
      </c>
      <c r="B380" s="122" t="s">
        <v>56</v>
      </c>
      <c r="C380" s="31"/>
      <c r="D380" s="10" t="s">
        <v>10</v>
      </c>
      <c r="E380" s="14">
        <f>SUM(E381:E384)</f>
        <v>400</v>
      </c>
      <c r="F380" s="14">
        <f>SUM(F381:F384)</f>
        <v>250</v>
      </c>
      <c r="G380" s="11">
        <f>E380+F380</f>
        <v>650</v>
      </c>
      <c r="H380" s="124"/>
      <c r="I380" s="6" t="s">
        <v>18</v>
      </c>
      <c r="J380" s="22"/>
      <c r="K380" s="1"/>
    </row>
    <row r="381" spans="1:11" ht="15" customHeight="1">
      <c r="A381" s="125"/>
      <c r="B381" s="130"/>
      <c r="C381" s="31">
        <v>2314</v>
      </c>
      <c r="D381" s="7" t="s">
        <v>57</v>
      </c>
      <c r="E381" s="13"/>
      <c r="F381" s="13">
        <v>100</v>
      </c>
      <c r="G381" s="49">
        <f>E381+F381</f>
        <v>100</v>
      </c>
      <c r="H381" s="124"/>
      <c r="I381" s="6"/>
      <c r="J381" s="22"/>
      <c r="K381" s="1"/>
    </row>
    <row r="382" spans="1:11" ht="15" customHeight="1">
      <c r="A382" s="123"/>
      <c r="B382" s="130"/>
      <c r="C382" s="31">
        <v>2350</v>
      </c>
      <c r="D382" s="7" t="s">
        <v>58</v>
      </c>
      <c r="E382" s="13">
        <v>400</v>
      </c>
      <c r="F382" s="13"/>
      <c r="G382" s="49">
        <f>E382+F382</f>
        <v>400</v>
      </c>
      <c r="H382" s="124"/>
      <c r="I382" s="6"/>
      <c r="J382" s="22"/>
      <c r="K382" s="1"/>
    </row>
    <row r="383" spans="1:11" ht="15" customHeight="1">
      <c r="A383" s="123"/>
      <c r="B383" s="130"/>
      <c r="C383" s="31">
        <v>2314</v>
      </c>
      <c r="D383" s="7" t="s">
        <v>54</v>
      </c>
      <c r="E383" s="13"/>
      <c r="F383" s="13">
        <v>50</v>
      </c>
      <c r="G383" s="49">
        <f>E383+F383</f>
        <v>50</v>
      </c>
      <c r="H383" s="124"/>
      <c r="I383" s="6"/>
      <c r="J383" s="22"/>
      <c r="K383" s="1"/>
    </row>
    <row r="384" spans="1:11" ht="15" customHeight="1">
      <c r="A384" s="123"/>
      <c r="B384" s="130"/>
      <c r="C384" s="31">
        <v>2314</v>
      </c>
      <c r="D384" s="7" t="s">
        <v>20</v>
      </c>
      <c r="E384" s="13"/>
      <c r="F384" s="13">
        <v>100</v>
      </c>
      <c r="G384" s="49">
        <f>E384+F384</f>
        <v>100</v>
      </c>
      <c r="H384" s="124"/>
      <c r="I384" s="6"/>
      <c r="J384" s="22"/>
      <c r="K384" s="1"/>
    </row>
    <row r="385" spans="1:11" ht="15" customHeight="1">
      <c r="A385" s="123"/>
      <c r="B385" s="58"/>
      <c r="C385" s="31"/>
      <c r="D385" s="7"/>
      <c r="E385" s="13"/>
      <c r="F385" s="36"/>
      <c r="G385" s="49"/>
      <c r="H385" s="124"/>
      <c r="I385" s="6"/>
      <c r="J385" s="22"/>
      <c r="K385" s="1"/>
    </row>
    <row r="386" spans="1:11" ht="15" customHeight="1">
      <c r="A386" s="121" t="s">
        <v>59</v>
      </c>
      <c r="B386" s="122" t="s">
        <v>60</v>
      </c>
      <c r="C386" s="31"/>
      <c r="D386" s="10" t="s">
        <v>10</v>
      </c>
      <c r="E386" s="14">
        <f>E387</f>
        <v>0</v>
      </c>
      <c r="F386" s="14">
        <f>F387</f>
        <v>200</v>
      </c>
      <c r="G386" s="11">
        <f>E386+F386</f>
        <v>200</v>
      </c>
      <c r="H386" s="124"/>
      <c r="I386" s="6" t="s">
        <v>18</v>
      </c>
      <c r="J386" s="22"/>
      <c r="K386" s="1"/>
    </row>
    <row r="387" spans="1:11" ht="15" customHeight="1">
      <c r="A387" s="135"/>
      <c r="B387" s="122"/>
      <c r="C387" s="31">
        <v>2314</v>
      </c>
      <c r="D387" s="7" t="s">
        <v>85</v>
      </c>
      <c r="E387" s="13"/>
      <c r="F387" s="36">
        <v>200</v>
      </c>
      <c r="G387" s="49">
        <f>E387+F387</f>
        <v>200</v>
      </c>
      <c r="H387" s="124"/>
      <c r="I387" s="6"/>
      <c r="J387" s="22"/>
      <c r="K387" s="1"/>
    </row>
    <row r="388" spans="1:11" ht="15" customHeight="1">
      <c r="A388" s="121"/>
      <c r="B388" s="122"/>
      <c r="C388" s="31"/>
      <c r="D388" s="32"/>
      <c r="E388" s="13"/>
      <c r="F388" s="36"/>
      <c r="G388" s="49"/>
      <c r="H388" s="124"/>
      <c r="I388" s="29"/>
      <c r="J388" s="22"/>
      <c r="K388" s="1"/>
    </row>
    <row r="389" spans="1:11" ht="15" customHeight="1">
      <c r="A389" s="192" t="s">
        <v>61</v>
      </c>
      <c r="B389" s="242" t="s">
        <v>179</v>
      </c>
      <c r="C389" s="243"/>
      <c r="D389" s="244" t="s">
        <v>10</v>
      </c>
      <c r="E389" s="245">
        <f>SUM(E390:E392)</f>
        <v>0</v>
      </c>
      <c r="F389" s="115">
        <f>SUM(F390:F392)</f>
        <v>1830</v>
      </c>
      <c r="G389" s="237">
        <f>E389+F389</f>
        <v>1830</v>
      </c>
      <c r="H389" s="5"/>
      <c r="I389" s="115" t="s">
        <v>84</v>
      </c>
      <c r="J389" s="22"/>
      <c r="K389" s="1"/>
    </row>
    <row r="390" spans="1:11" ht="15" customHeight="1">
      <c r="A390" s="20"/>
      <c r="B390" s="242"/>
      <c r="C390" s="243">
        <v>2314</v>
      </c>
      <c r="D390" s="246" t="s">
        <v>180</v>
      </c>
      <c r="E390" s="245"/>
      <c r="F390" s="247">
        <v>1200</v>
      </c>
      <c r="G390" s="248">
        <f>E390+F390</f>
        <v>1200</v>
      </c>
      <c r="H390" s="5"/>
      <c r="I390" s="5"/>
      <c r="J390" s="22"/>
      <c r="K390" s="1"/>
    </row>
    <row r="391" spans="1:11" ht="15" customHeight="1">
      <c r="A391" s="20"/>
      <c r="B391" s="103"/>
      <c r="C391" s="19">
        <v>1150</v>
      </c>
      <c r="D391" s="7" t="s">
        <v>98</v>
      </c>
      <c r="E391" s="137"/>
      <c r="F391" s="8">
        <v>600</v>
      </c>
      <c r="G391" s="248">
        <f>E391+F391</f>
        <v>600</v>
      </c>
      <c r="H391" s="5"/>
      <c r="I391" s="107"/>
      <c r="J391" s="22"/>
      <c r="K391" s="1"/>
    </row>
    <row r="392" spans="1:11" ht="15" customHeight="1">
      <c r="A392" s="20"/>
      <c r="B392" s="103"/>
      <c r="C392" s="165">
        <v>1210</v>
      </c>
      <c r="D392" s="7" t="s">
        <v>101</v>
      </c>
      <c r="E392" s="137"/>
      <c r="F392" s="8">
        <v>30</v>
      </c>
      <c r="G392" s="248">
        <f>E392+F392</f>
        <v>30</v>
      </c>
      <c r="H392" s="5"/>
      <c r="I392" s="107"/>
      <c r="J392" s="22"/>
      <c r="K392" s="1"/>
    </row>
    <row r="393" spans="1:11" ht="15" customHeight="1">
      <c r="A393" s="121"/>
      <c r="B393" s="122"/>
      <c r="C393" s="31"/>
      <c r="D393" s="32"/>
      <c r="E393" s="13"/>
      <c r="F393" s="36"/>
      <c r="G393" s="49"/>
      <c r="H393" s="124"/>
      <c r="I393" s="29"/>
      <c r="J393" s="22"/>
      <c r="K393" s="1"/>
    </row>
    <row r="394" spans="1:11" ht="15" customHeight="1">
      <c r="A394" s="121"/>
      <c r="B394" s="122"/>
      <c r="C394" s="31"/>
      <c r="D394" s="32"/>
      <c r="E394" s="13"/>
      <c r="F394" s="36"/>
      <c r="G394" s="40"/>
      <c r="H394" s="124"/>
      <c r="I394" s="29"/>
      <c r="J394" s="22"/>
      <c r="K394" s="1"/>
    </row>
    <row r="395" spans="1:11" ht="26.25" customHeight="1">
      <c r="A395" s="5" t="s">
        <v>62</v>
      </c>
      <c r="B395" s="4" t="s">
        <v>181</v>
      </c>
      <c r="C395" s="249"/>
      <c r="D395" s="10" t="s">
        <v>10</v>
      </c>
      <c r="E395" s="6">
        <f>SUM(E396:E401)</f>
        <v>0</v>
      </c>
      <c r="F395" s="6">
        <f>SUM(F396:F401)</f>
        <v>5250</v>
      </c>
      <c r="G395" s="11">
        <f aca="true" t="shared" si="7" ref="G395:G401">E395+F395</f>
        <v>5250</v>
      </c>
      <c r="H395" s="6"/>
      <c r="I395" s="115" t="s">
        <v>84</v>
      </c>
      <c r="J395" s="22"/>
      <c r="K395" s="1"/>
    </row>
    <row r="396" spans="1:11" ht="15" customHeight="1">
      <c r="A396" s="20"/>
      <c r="B396" s="7"/>
      <c r="C396" s="158">
        <v>1150</v>
      </c>
      <c r="D396" s="7" t="s">
        <v>163</v>
      </c>
      <c r="E396" s="161"/>
      <c r="F396" s="161">
        <v>3000</v>
      </c>
      <c r="G396" s="49">
        <f t="shared" si="7"/>
        <v>3000</v>
      </c>
      <c r="H396" s="203"/>
      <c r="I396" s="203"/>
      <c r="J396" s="22"/>
      <c r="K396" s="1"/>
    </row>
    <row r="397" spans="1:11" ht="15" customHeight="1">
      <c r="A397" s="20"/>
      <c r="B397" s="7"/>
      <c r="C397" s="165">
        <v>1210</v>
      </c>
      <c r="D397" s="7" t="s">
        <v>101</v>
      </c>
      <c r="E397" s="161"/>
      <c r="F397" s="161">
        <v>150</v>
      </c>
      <c r="G397" s="49">
        <f t="shared" si="7"/>
        <v>150</v>
      </c>
      <c r="H397" s="203"/>
      <c r="I397" s="203"/>
      <c r="J397" s="22"/>
      <c r="K397" s="1"/>
    </row>
    <row r="398" spans="1:11" ht="15" customHeight="1">
      <c r="A398" s="20"/>
      <c r="B398" s="7"/>
      <c r="C398" s="165">
        <v>2231</v>
      </c>
      <c r="D398" s="7" t="s">
        <v>166</v>
      </c>
      <c r="E398" s="161"/>
      <c r="F398" s="161">
        <v>0</v>
      </c>
      <c r="G398" s="49">
        <f t="shared" si="7"/>
        <v>0</v>
      </c>
      <c r="H398" s="203"/>
      <c r="I398" s="203"/>
      <c r="J398" s="22"/>
      <c r="K398" s="1"/>
    </row>
    <row r="399" spans="1:11" ht="15" customHeight="1">
      <c r="A399" s="19"/>
      <c r="B399" s="138"/>
      <c r="C399" s="158">
        <v>2264</v>
      </c>
      <c r="D399" s="7" t="s">
        <v>182</v>
      </c>
      <c r="E399" s="161"/>
      <c r="F399" s="161">
        <v>1500</v>
      </c>
      <c r="G399" s="49">
        <f t="shared" si="7"/>
        <v>1500</v>
      </c>
      <c r="H399" s="203"/>
      <c r="I399" s="203"/>
      <c r="J399" s="22"/>
      <c r="K399" s="1"/>
    </row>
    <row r="400" spans="1:11" ht="15" customHeight="1">
      <c r="A400" s="19"/>
      <c r="B400" s="7"/>
      <c r="C400" s="165">
        <v>2314</v>
      </c>
      <c r="D400" s="76" t="s">
        <v>183</v>
      </c>
      <c r="E400" s="161"/>
      <c r="F400" s="161">
        <v>500</v>
      </c>
      <c r="G400" s="49">
        <f t="shared" si="7"/>
        <v>500</v>
      </c>
      <c r="H400" s="203"/>
      <c r="I400" s="203"/>
      <c r="J400" s="22"/>
      <c r="K400" s="1"/>
    </row>
    <row r="401" spans="1:11" ht="15" customHeight="1">
      <c r="A401" s="19"/>
      <c r="B401" s="7"/>
      <c r="C401" s="158">
        <v>2314</v>
      </c>
      <c r="D401" s="138" t="s">
        <v>47</v>
      </c>
      <c r="E401" s="186"/>
      <c r="F401" s="186">
        <v>100</v>
      </c>
      <c r="G401" s="72">
        <f t="shared" si="7"/>
        <v>100</v>
      </c>
      <c r="H401" s="186"/>
      <c r="I401" s="186"/>
      <c r="J401" s="22"/>
      <c r="K401" s="1"/>
    </row>
    <row r="402" spans="1:11" ht="15" customHeight="1">
      <c r="A402" s="19"/>
      <c r="B402" s="7"/>
      <c r="C402" s="158"/>
      <c r="D402" s="138"/>
      <c r="E402" s="186"/>
      <c r="F402" s="186"/>
      <c r="G402" s="72"/>
      <c r="H402" s="186"/>
      <c r="I402" s="186"/>
      <c r="J402" s="22"/>
      <c r="K402" s="1"/>
    </row>
    <row r="403" spans="1:11" ht="15" customHeight="1">
      <c r="A403" s="19"/>
      <c r="B403" s="151" t="s">
        <v>92</v>
      </c>
      <c r="C403" s="19">
        <v>21393</v>
      </c>
      <c r="D403" s="4" t="s">
        <v>10</v>
      </c>
      <c r="E403" s="14">
        <f>E404+E405</f>
        <v>1040</v>
      </c>
      <c r="F403" s="14">
        <f>F404+F405</f>
        <v>0</v>
      </c>
      <c r="G403" s="250">
        <f>E403+F403</f>
        <v>1040</v>
      </c>
      <c r="H403" s="107">
        <v>1000</v>
      </c>
      <c r="I403" s="6" t="s">
        <v>84</v>
      </c>
      <c r="J403" s="22"/>
      <c r="K403" s="1"/>
    </row>
    <row r="404" spans="1:11" ht="15" customHeight="1">
      <c r="A404" s="19"/>
      <c r="B404" s="151"/>
      <c r="C404" s="117">
        <v>2231</v>
      </c>
      <c r="D404" s="7" t="s">
        <v>93</v>
      </c>
      <c r="E404" s="13">
        <v>1000</v>
      </c>
      <c r="F404" s="14"/>
      <c r="G404" s="251">
        <f>E404+F404</f>
        <v>1000</v>
      </c>
      <c r="H404" s="5"/>
      <c r="I404" s="6"/>
      <c r="J404" s="22"/>
      <c r="K404" s="1"/>
    </row>
    <row r="405" spans="1:11" ht="15" customHeight="1">
      <c r="A405" s="19"/>
      <c r="B405" s="151"/>
      <c r="C405" s="19">
        <v>2314</v>
      </c>
      <c r="D405" s="138" t="s">
        <v>47</v>
      </c>
      <c r="E405" s="157">
        <v>40</v>
      </c>
      <c r="F405" s="157"/>
      <c r="G405" s="251">
        <f>E405+F405</f>
        <v>40</v>
      </c>
      <c r="H405" s="5"/>
      <c r="I405" s="6"/>
      <c r="J405" s="22"/>
      <c r="K405" s="1"/>
    </row>
    <row r="406" spans="1:11" ht="15" customHeight="1">
      <c r="A406" s="19"/>
      <c r="B406" s="62"/>
      <c r="C406" s="158"/>
      <c r="D406" s="7"/>
      <c r="E406" s="161"/>
      <c r="F406" s="161"/>
      <c r="G406" s="49"/>
      <c r="H406" s="203"/>
      <c r="I406" s="203"/>
      <c r="J406" s="22"/>
      <c r="K406" s="1"/>
    </row>
    <row r="407" spans="1:11" ht="15" customHeight="1">
      <c r="A407" s="19"/>
      <c r="B407" s="4" t="s">
        <v>107</v>
      </c>
      <c r="C407" s="158">
        <v>21393</v>
      </c>
      <c r="D407" s="48" t="s">
        <v>10</v>
      </c>
      <c r="E407" s="252">
        <f>E408+E409</f>
        <v>4040</v>
      </c>
      <c r="F407" s="252">
        <f>F408+F409</f>
        <v>0</v>
      </c>
      <c r="G407" s="11">
        <f>E407+F407</f>
        <v>4040</v>
      </c>
      <c r="H407" s="5">
        <v>4000</v>
      </c>
      <c r="I407" s="6" t="s">
        <v>84</v>
      </c>
      <c r="J407" s="22"/>
      <c r="K407" s="1"/>
    </row>
    <row r="408" spans="1:11" ht="26.25" customHeight="1">
      <c r="A408" s="5"/>
      <c r="B408" s="4"/>
      <c r="C408" s="158">
        <v>2231</v>
      </c>
      <c r="D408" s="46" t="s">
        <v>90</v>
      </c>
      <c r="E408" s="240">
        <v>4000</v>
      </c>
      <c r="F408" s="240"/>
      <c r="G408" s="49">
        <f aca="true" t="shared" si="8" ref="G408:G421">E408+F408</f>
        <v>4000</v>
      </c>
      <c r="H408" s="5"/>
      <c r="I408" s="6"/>
      <c r="J408" s="22"/>
      <c r="K408" s="1"/>
    </row>
    <row r="409" spans="1:11" ht="15" customHeight="1">
      <c r="A409" s="5"/>
      <c r="B409" s="4"/>
      <c r="C409" s="165">
        <v>2314</v>
      </c>
      <c r="D409" s="138" t="s">
        <v>47</v>
      </c>
      <c r="E409" s="167">
        <v>40</v>
      </c>
      <c r="F409" s="167"/>
      <c r="G409" s="49">
        <f t="shared" si="8"/>
        <v>40</v>
      </c>
      <c r="H409" s="5"/>
      <c r="I409" s="5"/>
      <c r="J409" s="22"/>
      <c r="K409" s="1"/>
    </row>
    <row r="410" spans="1:11" ht="15" customHeight="1">
      <c r="A410" s="5"/>
      <c r="B410" s="4"/>
      <c r="C410" s="165"/>
      <c r="D410" s="138"/>
      <c r="E410" s="235"/>
      <c r="F410" s="235"/>
      <c r="G410" s="49"/>
      <c r="H410" s="5"/>
      <c r="I410" s="5"/>
      <c r="J410" s="22"/>
      <c r="K410" s="1"/>
    </row>
    <row r="411" spans="1:11" ht="15" customHeight="1">
      <c r="A411" s="5"/>
      <c r="B411" s="16" t="s">
        <v>172</v>
      </c>
      <c r="C411" s="187">
        <v>21393</v>
      </c>
      <c r="D411" s="4" t="s">
        <v>10</v>
      </c>
      <c r="E411" s="170">
        <f>E412+E413</f>
        <v>3040</v>
      </c>
      <c r="F411" s="170">
        <f>F412+F413</f>
        <v>0</v>
      </c>
      <c r="G411" s="11">
        <f t="shared" si="8"/>
        <v>3040</v>
      </c>
      <c r="H411" s="188">
        <v>3000</v>
      </c>
      <c r="I411" s="6" t="s">
        <v>84</v>
      </c>
      <c r="J411" s="22"/>
      <c r="K411" s="1"/>
    </row>
    <row r="412" spans="1:11" ht="15" customHeight="1">
      <c r="A412" s="5"/>
      <c r="B412" s="16"/>
      <c r="C412" s="19">
        <v>2231</v>
      </c>
      <c r="D412" s="46" t="s">
        <v>86</v>
      </c>
      <c r="E412" s="152">
        <v>3000</v>
      </c>
      <c r="F412" s="226"/>
      <c r="G412" s="49">
        <f t="shared" si="8"/>
        <v>3000</v>
      </c>
      <c r="H412" s="51"/>
      <c r="I412" s="6"/>
      <c r="J412" s="22"/>
      <c r="K412" s="1"/>
    </row>
    <row r="413" spans="1:11" ht="15" customHeight="1">
      <c r="A413" s="5"/>
      <c r="B413" s="4"/>
      <c r="C413" s="19">
        <v>2314</v>
      </c>
      <c r="D413" s="146" t="s">
        <v>47</v>
      </c>
      <c r="E413" s="13">
        <v>40</v>
      </c>
      <c r="F413" s="13"/>
      <c r="G413" s="49">
        <f t="shared" si="8"/>
        <v>40</v>
      </c>
      <c r="H413" s="107"/>
      <c r="I413" s="6"/>
      <c r="J413" s="22"/>
      <c r="K413" s="1"/>
    </row>
    <row r="414" spans="1:11" ht="15" customHeight="1">
      <c r="A414" s="5"/>
      <c r="B414" s="4"/>
      <c r="C414" s="19"/>
      <c r="D414" s="146"/>
      <c r="E414" s="73"/>
      <c r="F414" s="73"/>
      <c r="G414" s="49"/>
      <c r="H414" s="107"/>
      <c r="I414" s="6"/>
      <c r="J414" s="22"/>
      <c r="K414" s="1"/>
    </row>
    <row r="415" spans="1:11" ht="15" customHeight="1">
      <c r="A415" s="166"/>
      <c r="B415" s="10" t="s">
        <v>387</v>
      </c>
      <c r="C415" s="165"/>
      <c r="D415" s="10" t="s">
        <v>10</v>
      </c>
      <c r="E415" s="48">
        <f>E416+E417+E418</f>
        <v>0</v>
      </c>
      <c r="F415" s="48">
        <f>F416+F417+F418</f>
        <v>380</v>
      </c>
      <c r="G415" s="11">
        <f t="shared" si="8"/>
        <v>380</v>
      </c>
      <c r="H415" s="76"/>
      <c r="I415" s="6" t="s">
        <v>87</v>
      </c>
      <c r="J415" s="22"/>
      <c r="K415" s="1"/>
    </row>
    <row r="416" spans="1:11" ht="15" customHeight="1">
      <c r="A416" s="20"/>
      <c r="B416" s="10"/>
      <c r="C416" s="19">
        <v>2314</v>
      </c>
      <c r="D416" s="7" t="s">
        <v>85</v>
      </c>
      <c r="E416" s="137"/>
      <c r="F416" s="9">
        <v>200</v>
      </c>
      <c r="G416" s="49">
        <f t="shared" si="8"/>
        <v>200</v>
      </c>
      <c r="H416" s="12"/>
      <c r="I416" s="6"/>
      <c r="J416" s="22"/>
      <c r="K416" s="1"/>
    </row>
    <row r="417" spans="1:11" ht="15" customHeight="1">
      <c r="A417" s="20"/>
      <c r="B417" s="10"/>
      <c r="C417" s="19">
        <v>2231</v>
      </c>
      <c r="D417" s="7" t="s">
        <v>113</v>
      </c>
      <c r="E417" s="137"/>
      <c r="F417" s="9">
        <v>100</v>
      </c>
      <c r="G417" s="49">
        <f t="shared" si="8"/>
        <v>100</v>
      </c>
      <c r="H417" s="12"/>
      <c r="I417" s="6"/>
      <c r="J417" s="22"/>
      <c r="K417" s="1"/>
    </row>
    <row r="418" spans="1:11" ht="15" customHeight="1">
      <c r="A418" s="20"/>
      <c r="B418" s="10"/>
      <c r="C418" s="19">
        <v>2314</v>
      </c>
      <c r="D418" s="138" t="s">
        <v>47</v>
      </c>
      <c r="E418" s="137"/>
      <c r="F418" s="9">
        <v>80</v>
      </c>
      <c r="G418" s="49">
        <f t="shared" si="8"/>
        <v>80</v>
      </c>
      <c r="H418" s="12"/>
      <c r="I418" s="6"/>
      <c r="J418" s="22"/>
      <c r="K418" s="1"/>
    </row>
    <row r="419" spans="1:11" ht="15" customHeight="1">
      <c r="A419" s="153"/>
      <c r="B419" s="10"/>
      <c r="C419" s="19"/>
      <c r="D419" s="138"/>
      <c r="E419" s="137"/>
      <c r="F419" s="9"/>
      <c r="G419" s="49"/>
      <c r="H419" s="12"/>
      <c r="I419" s="6"/>
      <c r="J419" s="22"/>
      <c r="K419" s="1"/>
    </row>
    <row r="420" spans="1:11" ht="15" customHeight="1">
      <c r="A420" s="145"/>
      <c r="B420" s="10" t="s">
        <v>89</v>
      </c>
      <c r="C420" s="19">
        <v>21393</v>
      </c>
      <c r="D420" s="68" t="s">
        <v>10</v>
      </c>
      <c r="E420" s="14">
        <f>E421</f>
        <v>100</v>
      </c>
      <c r="F420" s="14">
        <f>F421</f>
        <v>0</v>
      </c>
      <c r="G420" s="11">
        <f t="shared" si="8"/>
        <v>100</v>
      </c>
      <c r="H420" s="5">
        <v>200</v>
      </c>
      <c r="I420" s="6" t="s">
        <v>87</v>
      </c>
      <c r="J420" s="22"/>
      <c r="K420" s="1"/>
    </row>
    <row r="421" spans="1:11" ht="15" customHeight="1">
      <c r="A421" s="20"/>
      <c r="B421" s="10"/>
      <c r="C421" s="19">
        <v>2231</v>
      </c>
      <c r="D421" s="138" t="s">
        <v>88</v>
      </c>
      <c r="E421" s="8">
        <v>100</v>
      </c>
      <c r="F421" s="9"/>
      <c r="G421" s="49">
        <f t="shared" si="8"/>
        <v>100</v>
      </c>
      <c r="H421" s="12"/>
      <c r="I421" s="6"/>
      <c r="J421" s="22"/>
      <c r="K421" s="1"/>
    </row>
    <row r="422" spans="1:11" ht="15" customHeight="1">
      <c r="A422" s="5"/>
      <c r="B422" s="68"/>
      <c r="C422" s="19"/>
      <c r="D422" s="138"/>
      <c r="E422" s="161"/>
      <c r="F422" s="8"/>
      <c r="G422" s="49"/>
      <c r="H422" s="15"/>
      <c r="I422" s="216"/>
      <c r="J422" s="22"/>
      <c r="K422" s="1"/>
    </row>
    <row r="423" spans="1:11" ht="15" customHeight="1">
      <c r="A423" s="125" t="s">
        <v>63</v>
      </c>
      <c r="B423" s="37" t="s">
        <v>64</v>
      </c>
      <c r="C423" s="31">
        <v>21393</v>
      </c>
      <c r="D423" s="27" t="s">
        <v>10</v>
      </c>
      <c r="E423" s="54">
        <f>E424+E425</f>
        <v>160</v>
      </c>
      <c r="F423" s="54">
        <f>F424+F425</f>
        <v>0</v>
      </c>
      <c r="G423" s="41">
        <f>E423+F423</f>
        <v>160</v>
      </c>
      <c r="H423" s="39">
        <v>160</v>
      </c>
      <c r="I423" s="6" t="s">
        <v>18</v>
      </c>
      <c r="J423" s="22"/>
      <c r="K423" s="1"/>
    </row>
    <row r="424" spans="1:11" ht="15" customHeight="1">
      <c r="A424" s="43"/>
      <c r="B424" s="37"/>
      <c r="C424" s="31">
        <v>2314</v>
      </c>
      <c r="D424" s="32" t="s">
        <v>19</v>
      </c>
      <c r="E424" s="13">
        <v>100</v>
      </c>
      <c r="F424" s="36"/>
      <c r="G424" s="57">
        <f>E424+F424</f>
        <v>100</v>
      </c>
      <c r="H424" s="124"/>
      <c r="I424" s="29"/>
      <c r="J424" s="22"/>
      <c r="K424" s="1"/>
    </row>
    <row r="425" spans="1:11" ht="15" customHeight="1">
      <c r="A425" s="43"/>
      <c r="B425" s="37"/>
      <c r="C425" s="31">
        <v>2314</v>
      </c>
      <c r="D425" s="32" t="s">
        <v>388</v>
      </c>
      <c r="E425" s="13">
        <v>60</v>
      </c>
      <c r="F425" s="36"/>
      <c r="G425" s="57">
        <f>E425+F425</f>
        <v>60</v>
      </c>
      <c r="H425" s="124"/>
      <c r="I425" s="29"/>
      <c r="J425" s="22"/>
      <c r="K425" s="1"/>
    </row>
    <row r="426" spans="1:11" ht="15" customHeight="1">
      <c r="A426" s="43"/>
      <c r="B426" s="37"/>
      <c r="C426" s="31"/>
      <c r="D426" s="32"/>
      <c r="E426" s="13"/>
      <c r="F426" s="36"/>
      <c r="G426" s="41"/>
      <c r="H426" s="124"/>
      <c r="I426" s="29"/>
      <c r="J426" s="22"/>
      <c r="K426" s="1"/>
    </row>
    <row r="427" spans="1:11" ht="15" customHeight="1">
      <c r="A427" s="43" t="s">
        <v>65</v>
      </c>
      <c r="B427" s="37" t="s">
        <v>66</v>
      </c>
      <c r="C427" s="31">
        <v>21393</v>
      </c>
      <c r="D427" s="10" t="s">
        <v>10</v>
      </c>
      <c r="E427" s="14">
        <f>SUM(E428:E429)</f>
        <v>200</v>
      </c>
      <c r="F427" s="14">
        <f>SUM(F428:F429)</f>
        <v>0</v>
      </c>
      <c r="G427" s="41">
        <f>E427+F427</f>
        <v>200</v>
      </c>
      <c r="H427" s="85">
        <v>500</v>
      </c>
      <c r="I427" s="6" t="s">
        <v>18</v>
      </c>
      <c r="J427" s="22"/>
      <c r="K427" s="1"/>
    </row>
    <row r="428" spans="1:11" ht="15" customHeight="1">
      <c r="A428" s="43"/>
      <c r="B428" s="37"/>
      <c r="C428" s="31">
        <v>2314</v>
      </c>
      <c r="D428" s="32" t="s">
        <v>20</v>
      </c>
      <c r="E428" s="13">
        <v>100</v>
      </c>
      <c r="F428" s="36"/>
      <c r="G428" s="57">
        <f>E428+F428</f>
        <v>100</v>
      </c>
      <c r="H428" s="124"/>
      <c r="I428" s="29"/>
      <c r="J428" s="22"/>
      <c r="K428" s="1"/>
    </row>
    <row r="429" spans="1:11" ht="15" customHeight="1">
      <c r="A429" s="43"/>
      <c r="B429" s="37"/>
      <c r="C429" s="31">
        <v>2314</v>
      </c>
      <c r="D429" s="32" t="s">
        <v>58</v>
      </c>
      <c r="E429" s="13">
        <v>100</v>
      </c>
      <c r="F429" s="36"/>
      <c r="G429" s="57">
        <f>E429+F429</f>
        <v>100</v>
      </c>
      <c r="H429" s="124"/>
      <c r="I429" s="29"/>
      <c r="J429" s="52"/>
      <c r="K429" s="1"/>
    </row>
    <row r="430" spans="1:11" ht="15" customHeight="1">
      <c r="A430" s="43"/>
      <c r="B430" s="37"/>
      <c r="C430" s="31"/>
      <c r="D430" s="32"/>
      <c r="E430" s="13"/>
      <c r="F430" s="36"/>
      <c r="G430" s="41"/>
      <c r="H430" s="124"/>
      <c r="I430" s="29"/>
      <c r="J430" s="52"/>
      <c r="K430" s="1"/>
    </row>
    <row r="431" spans="1:11" ht="15" customHeight="1">
      <c r="A431" s="26" t="s">
        <v>67</v>
      </c>
      <c r="B431" s="66" t="s">
        <v>202</v>
      </c>
      <c r="C431" s="31"/>
      <c r="D431" s="10" t="s">
        <v>10</v>
      </c>
      <c r="E431" s="14">
        <f>E432</f>
        <v>50</v>
      </c>
      <c r="F431" s="14">
        <f>F432</f>
        <v>0</v>
      </c>
      <c r="G431" s="50">
        <f>E431+F431</f>
        <v>50</v>
      </c>
      <c r="H431" s="124"/>
      <c r="I431" s="6" t="s">
        <v>18</v>
      </c>
      <c r="J431" s="52"/>
      <c r="K431" s="1"/>
    </row>
    <row r="432" spans="1:11" ht="15" customHeight="1">
      <c r="A432" s="26"/>
      <c r="B432" s="37"/>
      <c r="C432" s="31">
        <v>2314</v>
      </c>
      <c r="D432" s="32" t="s">
        <v>20</v>
      </c>
      <c r="E432" s="13">
        <v>50</v>
      </c>
      <c r="F432" s="36"/>
      <c r="G432" s="57">
        <f>E432+F432</f>
        <v>50</v>
      </c>
      <c r="H432" s="124"/>
      <c r="I432" s="29"/>
      <c r="J432" s="52"/>
      <c r="K432" s="1"/>
    </row>
    <row r="433" spans="1:11" ht="15" customHeight="1">
      <c r="A433" s="26"/>
      <c r="B433" s="37"/>
      <c r="C433" s="31"/>
      <c r="D433" s="32"/>
      <c r="E433" s="13"/>
      <c r="F433" s="36"/>
      <c r="G433" s="57"/>
      <c r="H433" s="124"/>
      <c r="I433" s="29"/>
      <c r="J433" s="52"/>
      <c r="K433" s="1"/>
    </row>
    <row r="434" spans="1:11" ht="18" customHeight="1">
      <c r="A434" s="5" t="s">
        <v>184</v>
      </c>
      <c r="B434" s="10" t="s">
        <v>185</v>
      </c>
      <c r="C434" s="19">
        <v>21381</v>
      </c>
      <c r="D434" s="4" t="s">
        <v>10</v>
      </c>
      <c r="E434" s="253"/>
      <c r="F434" s="253"/>
      <c r="G434" s="254"/>
      <c r="H434" s="255">
        <v>1500</v>
      </c>
      <c r="I434" s="237" t="s">
        <v>96</v>
      </c>
      <c r="J434" s="52"/>
      <c r="K434" s="1"/>
    </row>
    <row r="435" spans="1:11" ht="15" customHeight="1">
      <c r="A435" s="26"/>
      <c r="B435" s="37"/>
      <c r="C435" s="31"/>
      <c r="D435" s="32"/>
      <c r="E435" s="13"/>
      <c r="F435" s="36"/>
      <c r="G435" s="57"/>
      <c r="H435" s="124"/>
      <c r="I435" s="29"/>
      <c r="J435" s="52"/>
      <c r="K435" s="1"/>
    </row>
    <row r="436" spans="1:11" ht="15" customHeight="1">
      <c r="A436" s="26"/>
      <c r="B436" s="37"/>
      <c r="C436" s="31"/>
      <c r="D436" s="32"/>
      <c r="E436" s="13"/>
      <c r="F436" s="36"/>
      <c r="G436" s="57"/>
      <c r="H436" s="124"/>
      <c r="I436" s="29"/>
      <c r="J436" s="52"/>
      <c r="K436" s="1"/>
    </row>
    <row r="437" spans="1:11" ht="15" customHeight="1">
      <c r="A437" s="26"/>
      <c r="B437" s="37"/>
      <c r="C437" s="31"/>
      <c r="D437" s="32"/>
      <c r="E437" s="13"/>
      <c r="F437" s="36"/>
      <c r="G437" s="57"/>
      <c r="H437" s="124"/>
      <c r="I437" s="29"/>
      <c r="J437" s="52"/>
      <c r="K437" s="1"/>
    </row>
    <row r="438" spans="1:11" ht="14.25" customHeight="1">
      <c r="A438" s="26"/>
      <c r="B438" s="37"/>
      <c r="C438" s="31"/>
      <c r="D438" s="32"/>
      <c r="E438" s="13"/>
      <c r="F438" s="36"/>
      <c r="G438" s="57"/>
      <c r="H438" s="124"/>
      <c r="I438" s="29"/>
      <c r="J438" s="52"/>
      <c r="K438" s="1"/>
    </row>
    <row r="439" spans="1:11" ht="15" customHeight="1">
      <c r="A439" s="26" t="s">
        <v>68</v>
      </c>
      <c r="B439" s="66" t="s">
        <v>199</v>
      </c>
      <c r="C439" s="31"/>
      <c r="D439" s="10" t="s">
        <v>10</v>
      </c>
      <c r="E439" s="14">
        <f>E440</f>
        <v>50</v>
      </c>
      <c r="F439" s="14">
        <f>F440</f>
        <v>0</v>
      </c>
      <c r="G439" s="50">
        <f>E439+F439</f>
        <v>50</v>
      </c>
      <c r="H439" s="124"/>
      <c r="I439" s="6" t="s">
        <v>18</v>
      </c>
      <c r="J439" s="52"/>
      <c r="K439" s="1"/>
    </row>
    <row r="440" spans="1:11" ht="15" customHeight="1">
      <c r="A440" s="26"/>
      <c r="B440" s="37"/>
      <c r="C440" s="31">
        <v>2314</v>
      </c>
      <c r="D440" s="32" t="s">
        <v>20</v>
      </c>
      <c r="E440" s="13">
        <v>50</v>
      </c>
      <c r="F440" s="36"/>
      <c r="G440" s="57">
        <f>E440+F440</f>
        <v>50</v>
      </c>
      <c r="H440" s="124"/>
      <c r="I440" s="29"/>
      <c r="J440" s="52"/>
      <c r="K440" s="1"/>
    </row>
    <row r="441" spans="1:11" ht="15" customHeight="1">
      <c r="A441" s="26"/>
      <c r="B441" s="37"/>
      <c r="C441" s="31"/>
      <c r="D441" s="32"/>
      <c r="E441" s="13"/>
      <c r="F441" s="36"/>
      <c r="G441" s="57"/>
      <c r="H441" s="124"/>
      <c r="I441" s="29"/>
      <c r="J441" s="52"/>
      <c r="K441" s="1"/>
    </row>
    <row r="442" spans="1:11" ht="15" customHeight="1">
      <c r="A442" s="5" t="s">
        <v>186</v>
      </c>
      <c r="B442" s="10" t="s">
        <v>187</v>
      </c>
      <c r="C442" s="19">
        <v>21381</v>
      </c>
      <c r="D442" s="4" t="s">
        <v>10</v>
      </c>
      <c r="E442" s="253"/>
      <c r="F442" s="253"/>
      <c r="G442" s="254"/>
      <c r="H442" s="255">
        <v>1000</v>
      </c>
      <c r="I442" s="237" t="s">
        <v>96</v>
      </c>
      <c r="J442" s="52"/>
      <c r="K442" s="1"/>
    </row>
    <row r="443" spans="1:11" ht="15" customHeight="1">
      <c r="A443" s="5"/>
      <c r="B443" s="10"/>
      <c r="C443" s="19"/>
      <c r="D443" s="7" t="s">
        <v>188</v>
      </c>
      <c r="E443" s="253"/>
      <c r="F443" s="253"/>
      <c r="G443" s="254"/>
      <c r="H443" s="255"/>
      <c r="I443" s="237"/>
      <c r="J443" s="52"/>
      <c r="K443" s="1"/>
    </row>
    <row r="444" spans="1:11" ht="15" customHeight="1">
      <c r="A444" s="26"/>
      <c r="B444" s="37"/>
      <c r="C444" s="31"/>
      <c r="D444" s="32"/>
      <c r="E444" s="13"/>
      <c r="F444" s="36"/>
      <c r="G444" s="57"/>
      <c r="H444" s="124"/>
      <c r="I444" s="29"/>
      <c r="J444" s="52"/>
      <c r="K444" s="1"/>
    </row>
    <row r="445" spans="1:11" ht="15" customHeight="1">
      <c r="A445" s="26" t="s">
        <v>69</v>
      </c>
      <c r="B445" s="66" t="s">
        <v>200</v>
      </c>
      <c r="C445" s="31"/>
      <c r="D445" s="10" t="s">
        <v>10</v>
      </c>
      <c r="E445" s="14">
        <f>E446</f>
        <v>50</v>
      </c>
      <c r="F445" s="14">
        <f>F446</f>
        <v>0</v>
      </c>
      <c r="G445" s="50">
        <f>E445+F445</f>
        <v>50</v>
      </c>
      <c r="H445" s="124"/>
      <c r="I445" s="6" t="s">
        <v>18</v>
      </c>
      <c r="J445" s="52"/>
      <c r="K445" s="1"/>
    </row>
    <row r="446" spans="1:11" ht="15" customHeight="1">
      <c r="A446" s="26"/>
      <c r="B446" s="37"/>
      <c r="C446" s="31">
        <v>2314</v>
      </c>
      <c r="D446" s="32" t="s">
        <v>20</v>
      </c>
      <c r="E446" s="13">
        <v>50</v>
      </c>
      <c r="F446" s="36"/>
      <c r="G446" s="57">
        <f>E446+F446</f>
        <v>50</v>
      </c>
      <c r="H446" s="124"/>
      <c r="I446" s="29"/>
      <c r="J446" s="52"/>
      <c r="K446" s="1"/>
    </row>
    <row r="447" spans="1:11" ht="15" customHeight="1">
      <c r="A447" s="26"/>
      <c r="B447" s="37"/>
      <c r="C447" s="31"/>
      <c r="D447" s="32"/>
      <c r="E447" s="13"/>
      <c r="F447" s="36"/>
      <c r="G447" s="57"/>
      <c r="H447" s="124"/>
      <c r="I447" s="29"/>
      <c r="J447" s="52"/>
      <c r="K447" s="1"/>
    </row>
    <row r="448" spans="1:11" ht="15" customHeight="1">
      <c r="A448" s="29" t="s">
        <v>70</v>
      </c>
      <c r="B448" s="66" t="s">
        <v>201</v>
      </c>
      <c r="C448" s="31"/>
      <c r="D448" s="10" t="s">
        <v>10</v>
      </c>
      <c r="E448" s="14">
        <f>E449</f>
        <v>50</v>
      </c>
      <c r="F448" s="14">
        <f>F449</f>
        <v>0</v>
      </c>
      <c r="G448" s="50">
        <f>E448+F448</f>
        <v>50</v>
      </c>
      <c r="H448" s="124"/>
      <c r="I448" s="6" t="s">
        <v>18</v>
      </c>
      <c r="J448" s="52"/>
      <c r="K448" s="1"/>
    </row>
    <row r="449" spans="1:11" ht="15" customHeight="1">
      <c r="A449" s="43"/>
      <c r="B449" s="37"/>
      <c r="C449" s="31">
        <v>2314</v>
      </c>
      <c r="D449" s="32" t="s">
        <v>20</v>
      </c>
      <c r="E449" s="13">
        <v>50</v>
      </c>
      <c r="F449" s="36"/>
      <c r="G449" s="57">
        <f>E449+F449</f>
        <v>50</v>
      </c>
      <c r="H449" s="124"/>
      <c r="I449" s="29"/>
      <c r="J449" s="52"/>
      <c r="K449" s="1"/>
    </row>
    <row r="450" spans="1:11" ht="15" customHeight="1">
      <c r="A450" s="43"/>
      <c r="B450" s="37"/>
      <c r="C450" s="31"/>
      <c r="D450" s="32"/>
      <c r="E450" s="13"/>
      <c r="F450" s="36"/>
      <c r="G450" s="57"/>
      <c r="H450" s="124"/>
      <c r="I450" s="29"/>
      <c r="J450" s="52"/>
      <c r="K450" s="1"/>
    </row>
    <row r="451" spans="1:11" ht="15" customHeight="1">
      <c r="A451" s="43" t="s">
        <v>71</v>
      </c>
      <c r="B451" s="37" t="s">
        <v>72</v>
      </c>
      <c r="C451" s="31">
        <v>21393</v>
      </c>
      <c r="D451" s="10" t="s">
        <v>10</v>
      </c>
      <c r="E451" s="14">
        <f>E452+E453</f>
        <v>550</v>
      </c>
      <c r="F451" s="14">
        <f>F452+F453</f>
        <v>0</v>
      </c>
      <c r="G451" s="50">
        <f>E451+F451</f>
        <v>550</v>
      </c>
      <c r="H451" s="85">
        <v>300</v>
      </c>
      <c r="I451" s="6" t="s">
        <v>18</v>
      </c>
      <c r="J451" s="52"/>
      <c r="K451" s="1"/>
    </row>
    <row r="452" spans="1:11" ht="30.75" customHeight="1">
      <c r="A452" s="43"/>
      <c r="B452" s="37"/>
      <c r="C452" s="31">
        <v>2314</v>
      </c>
      <c r="D452" s="32" t="s">
        <v>20</v>
      </c>
      <c r="E452" s="13">
        <v>50</v>
      </c>
      <c r="F452" s="36"/>
      <c r="G452" s="49">
        <f>E452+F452</f>
        <v>50</v>
      </c>
      <c r="H452" s="124"/>
      <c r="I452" s="29"/>
      <c r="J452" s="52"/>
      <c r="K452" s="1"/>
    </row>
    <row r="453" spans="1:11" ht="15" customHeight="1">
      <c r="A453" s="43"/>
      <c r="B453" s="37"/>
      <c r="C453" s="31">
        <v>2231</v>
      </c>
      <c r="D453" s="32" t="s">
        <v>73</v>
      </c>
      <c r="E453" s="13">
        <v>500</v>
      </c>
      <c r="F453" s="36"/>
      <c r="G453" s="57">
        <f>E453+F453</f>
        <v>500</v>
      </c>
      <c r="H453" s="124"/>
      <c r="I453" s="29"/>
      <c r="J453" s="52"/>
      <c r="K453" s="1"/>
    </row>
    <row r="454" spans="1:11" ht="15" customHeight="1">
      <c r="A454" s="43"/>
      <c r="B454" s="37"/>
      <c r="C454" s="31"/>
      <c r="D454" s="32"/>
      <c r="E454" s="13"/>
      <c r="F454" s="36"/>
      <c r="G454" s="50"/>
      <c r="H454" s="124"/>
      <c r="I454" s="29"/>
      <c r="J454" s="22"/>
      <c r="K454" s="1"/>
    </row>
    <row r="455" spans="1:11" ht="15" customHeight="1">
      <c r="A455" s="43" t="s">
        <v>71</v>
      </c>
      <c r="B455" s="37" t="s">
        <v>74</v>
      </c>
      <c r="C455" s="31">
        <v>21393</v>
      </c>
      <c r="D455" s="10" t="s">
        <v>10</v>
      </c>
      <c r="E455" s="14">
        <f>SUM(E456:E458)</f>
        <v>168</v>
      </c>
      <c r="F455" s="14">
        <f>SUM(F456:F458)</f>
        <v>0</v>
      </c>
      <c r="G455" s="50">
        <f>E455+F455</f>
        <v>168</v>
      </c>
      <c r="H455" s="85">
        <v>175</v>
      </c>
      <c r="I455" s="6" t="s">
        <v>18</v>
      </c>
      <c r="J455" s="22"/>
      <c r="K455" s="1"/>
    </row>
    <row r="456" spans="1:11" ht="15" customHeight="1">
      <c r="A456" s="43"/>
      <c r="B456" s="37"/>
      <c r="C456" s="31">
        <v>1150</v>
      </c>
      <c r="D456" s="32" t="s">
        <v>22</v>
      </c>
      <c r="E456" s="13">
        <v>112</v>
      </c>
      <c r="F456" s="36"/>
      <c r="G456" s="57">
        <f>E456+F456</f>
        <v>112</v>
      </c>
      <c r="H456" s="124"/>
      <c r="I456" s="29"/>
      <c r="J456" s="22"/>
      <c r="K456" s="1"/>
    </row>
    <row r="457" spans="1:11" ht="15" customHeight="1">
      <c r="A457" s="43"/>
      <c r="B457" s="37"/>
      <c r="C457" s="31">
        <v>1210</v>
      </c>
      <c r="D457" s="32" t="s">
        <v>83</v>
      </c>
      <c r="E457" s="13">
        <v>6</v>
      </c>
      <c r="F457" s="36"/>
      <c r="G457" s="57">
        <f>E457+F457</f>
        <v>6</v>
      </c>
      <c r="H457" s="124"/>
      <c r="I457" s="29"/>
      <c r="J457" s="22"/>
      <c r="K457" s="1"/>
    </row>
    <row r="458" spans="1:11" ht="15" customHeight="1">
      <c r="A458" s="43"/>
      <c r="B458" s="37"/>
      <c r="C458" s="31">
        <v>2314</v>
      </c>
      <c r="D458" s="32" t="s">
        <v>20</v>
      </c>
      <c r="E458" s="13">
        <v>50</v>
      </c>
      <c r="F458" s="36"/>
      <c r="G458" s="57">
        <f>E458+F458</f>
        <v>50</v>
      </c>
      <c r="H458" s="124"/>
      <c r="I458" s="29"/>
      <c r="J458" s="52"/>
      <c r="K458" s="1"/>
    </row>
    <row r="459" spans="1:11" ht="15" customHeight="1">
      <c r="A459" s="43"/>
      <c r="B459" s="37"/>
      <c r="C459" s="31"/>
      <c r="D459" s="32"/>
      <c r="E459" s="13"/>
      <c r="F459" s="36"/>
      <c r="G459" s="50"/>
      <c r="H459" s="124"/>
      <c r="I459" s="29"/>
      <c r="J459" s="22"/>
      <c r="K459" s="1"/>
    </row>
    <row r="460" spans="1:11" ht="23.25" customHeight="1">
      <c r="A460" s="26"/>
      <c r="B460" s="37"/>
      <c r="C460" s="31"/>
      <c r="D460" s="32"/>
      <c r="E460" s="13"/>
      <c r="F460" s="36"/>
      <c r="G460" s="50"/>
      <c r="H460" s="124"/>
      <c r="I460" s="29"/>
      <c r="J460" s="22"/>
      <c r="K460" s="1"/>
    </row>
    <row r="461" spans="1:11" ht="15" customHeight="1">
      <c r="A461" s="26" t="s">
        <v>71</v>
      </c>
      <c r="B461" s="37" t="s">
        <v>75</v>
      </c>
      <c r="C461" s="31">
        <v>21393</v>
      </c>
      <c r="D461" s="10" t="s">
        <v>10</v>
      </c>
      <c r="E461" s="14">
        <f>E462+E463+E464</f>
        <v>418</v>
      </c>
      <c r="F461" s="14">
        <f>F462+F463+F464</f>
        <v>0</v>
      </c>
      <c r="G461" s="50">
        <f>E461+F461</f>
        <v>418</v>
      </c>
      <c r="H461" s="124">
        <v>400</v>
      </c>
      <c r="I461" s="6" t="s">
        <v>18</v>
      </c>
      <c r="J461" s="22"/>
      <c r="K461" s="1"/>
    </row>
    <row r="462" spans="1:11" ht="15" customHeight="1">
      <c r="A462" s="26"/>
      <c r="B462" s="37"/>
      <c r="C462" s="31">
        <v>1150</v>
      </c>
      <c r="D462" s="32" t="s">
        <v>230</v>
      </c>
      <c r="E462" s="13">
        <v>350</v>
      </c>
      <c r="F462" s="36"/>
      <c r="G462" s="57">
        <f>E462+F462</f>
        <v>350</v>
      </c>
      <c r="H462" s="124"/>
      <c r="I462" s="29"/>
      <c r="J462" s="22"/>
      <c r="K462" s="1"/>
    </row>
    <row r="463" spans="1:11" ht="15" customHeight="1">
      <c r="A463" s="26"/>
      <c r="B463" s="37"/>
      <c r="C463" s="31">
        <v>1210</v>
      </c>
      <c r="D463" s="32" t="s">
        <v>101</v>
      </c>
      <c r="E463" s="13">
        <v>18</v>
      </c>
      <c r="F463" s="36"/>
      <c r="G463" s="57">
        <f>E463+F463</f>
        <v>18</v>
      </c>
      <c r="H463" s="124"/>
      <c r="I463" s="29"/>
      <c r="J463" s="22"/>
      <c r="K463" s="1"/>
    </row>
    <row r="464" spans="1:11" ht="15" customHeight="1">
      <c r="A464" s="26"/>
      <c r="B464" s="37"/>
      <c r="C464" s="31">
        <v>2314</v>
      </c>
      <c r="D464" s="32" t="s">
        <v>20</v>
      </c>
      <c r="E464" s="13">
        <v>50</v>
      </c>
      <c r="F464" s="36"/>
      <c r="G464" s="57">
        <f>E464+F464</f>
        <v>50</v>
      </c>
      <c r="H464" s="124"/>
      <c r="I464" s="29"/>
      <c r="J464" s="22"/>
      <c r="K464" s="1"/>
    </row>
    <row r="465" spans="1:11" ht="15" customHeight="1">
      <c r="A465" s="26"/>
      <c r="B465" s="37"/>
      <c r="C465" s="31"/>
      <c r="D465" s="32"/>
      <c r="E465" s="13"/>
      <c r="F465" s="36"/>
      <c r="G465" s="57"/>
      <c r="H465" s="124"/>
      <c r="I465" s="29"/>
      <c r="J465" s="22"/>
      <c r="K465" s="1"/>
    </row>
    <row r="466" spans="1:11" ht="15" customHeight="1">
      <c r="A466" s="5" t="s">
        <v>189</v>
      </c>
      <c r="B466" s="10" t="s">
        <v>190</v>
      </c>
      <c r="C466" s="19">
        <v>213994</v>
      </c>
      <c r="D466" s="4" t="s">
        <v>10</v>
      </c>
      <c r="E466" s="253">
        <f>E467+E468+E469</f>
        <v>1025</v>
      </c>
      <c r="F466" s="253">
        <f>F467+F468+F469</f>
        <v>0</v>
      </c>
      <c r="G466" s="254">
        <f>E466+F466</f>
        <v>1025</v>
      </c>
      <c r="H466" s="255">
        <v>2000</v>
      </c>
      <c r="I466" s="237" t="s">
        <v>112</v>
      </c>
      <c r="J466" s="22"/>
      <c r="K466" s="1"/>
    </row>
    <row r="467" spans="1:11" ht="15" customHeight="1">
      <c r="A467" s="5"/>
      <c r="B467" s="10"/>
      <c r="C467" s="19">
        <v>2231</v>
      </c>
      <c r="D467" s="46" t="s">
        <v>86</v>
      </c>
      <c r="E467" s="128">
        <v>500</v>
      </c>
      <c r="F467" s="128"/>
      <c r="G467" s="256">
        <f aca="true" t="shared" si="9" ref="G467:G480">E467+F467</f>
        <v>500</v>
      </c>
      <c r="H467" s="255"/>
      <c r="I467" s="237"/>
      <c r="J467" s="22"/>
      <c r="K467" s="1"/>
    </row>
    <row r="468" spans="1:11" ht="15" customHeight="1">
      <c r="A468" s="5"/>
      <c r="B468" s="10"/>
      <c r="C468" s="158">
        <v>1150</v>
      </c>
      <c r="D468" s="7" t="s">
        <v>163</v>
      </c>
      <c r="E468" s="128">
        <v>500</v>
      </c>
      <c r="F468" s="128"/>
      <c r="G468" s="256">
        <f t="shared" si="9"/>
        <v>500</v>
      </c>
      <c r="H468" s="255"/>
      <c r="I468" s="237"/>
      <c r="J468" s="22"/>
      <c r="K468" s="1"/>
    </row>
    <row r="469" spans="1:11" ht="15" customHeight="1">
      <c r="A469" s="5"/>
      <c r="B469" s="10"/>
      <c r="C469" s="165">
        <v>1210</v>
      </c>
      <c r="D469" s="7" t="s">
        <v>101</v>
      </c>
      <c r="E469" s="128">
        <v>25</v>
      </c>
      <c r="F469" s="128"/>
      <c r="G469" s="256">
        <f t="shared" si="9"/>
        <v>25</v>
      </c>
      <c r="H469" s="255"/>
      <c r="I469" s="237"/>
      <c r="J469" s="22"/>
      <c r="K469" s="1"/>
    </row>
    <row r="470" spans="1:11" ht="15" customHeight="1">
      <c r="A470" s="5"/>
      <c r="B470" s="10"/>
      <c r="C470" s="19"/>
      <c r="D470" s="10"/>
      <c r="E470" s="128"/>
      <c r="F470" s="128"/>
      <c r="G470" s="256"/>
      <c r="H470" s="255"/>
      <c r="I470" s="237"/>
      <c r="J470" s="22"/>
      <c r="K470" s="1"/>
    </row>
    <row r="471" spans="1:11" ht="15" customHeight="1">
      <c r="A471" s="5"/>
      <c r="B471" s="142" t="s">
        <v>91</v>
      </c>
      <c r="C471" s="19">
        <v>21393</v>
      </c>
      <c r="D471" s="4" t="s">
        <v>10</v>
      </c>
      <c r="E471" s="170">
        <f>E472+E473</f>
        <v>3040</v>
      </c>
      <c r="F471" s="170">
        <f>F472+F473</f>
        <v>0</v>
      </c>
      <c r="G471" s="254">
        <f t="shared" si="9"/>
        <v>3040</v>
      </c>
      <c r="H471" s="188">
        <v>3000</v>
      </c>
      <c r="I471" s="6" t="s">
        <v>84</v>
      </c>
      <c r="J471" s="22"/>
      <c r="K471" s="1"/>
    </row>
    <row r="472" spans="1:11" ht="15" customHeight="1">
      <c r="A472" s="5"/>
      <c r="B472" s="142"/>
      <c r="C472" s="19">
        <v>2231</v>
      </c>
      <c r="D472" s="46" t="s">
        <v>86</v>
      </c>
      <c r="E472" s="13">
        <v>3000</v>
      </c>
      <c r="F472" s="13"/>
      <c r="G472" s="49">
        <f t="shared" si="9"/>
        <v>3000</v>
      </c>
      <c r="H472" s="5"/>
      <c r="I472" s="6"/>
      <c r="J472" s="22"/>
      <c r="K472" s="1"/>
    </row>
    <row r="473" spans="1:11" ht="15" customHeight="1">
      <c r="A473" s="5"/>
      <c r="B473" s="16"/>
      <c r="C473" s="19">
        <v>2314</v>
      </c>
      <c r="D473" s="146" t="s">
        <v>47</v>
      </c>
      <c r="E473" s="13">
        <v>40</v>
      </c>
      <c r="F473" s="13"/>
      <c r="G473" s="49">
        <f t="shared" si="9"/>
        <v>40</v>
      </c>
      <c r="H473" s="5"/>
      <c r="I473" s="6"/>
      <c r="J473" s="22"/>
      <c r="K473" s="1"/>
    </row>
    <row r="474" spans="1:11" ht="15" customHeight="1">
      <c r="A474" s="5"/>
      <c r="B474" s="10"/>
      <c r="C474" s="19"/>
      <c r="D474" s="10"/>
      <c r="E474" s="6"/>
      <c r="F474" s="6"/>
      <c r="G474" s="49"/>
      <c r="H474" s="257"/>
      <c r="I474" s="5"/>
      <c r="J474" s="22"/>
      <c r="K474" s="1"/>
    </row>
    <row r="475" spans="1:11" ht="15" customHeight="1">
      <c r="A475" s="5"/>
      <c r="B475" s="16" t="s">
        <v>172</v>
      </c>
      <c r="C475" s="187">
        <v>21393</v>
      </c>
      <c r="D475" s="4" t="s">
        <v>10</v>
      </c>
      <c r="E475" s="170">
        <f>E476+E477</f>
        <v>3040</v>
      </c>
      <c r="F475" s="170">
        <f>F476+F477</f>
        <v>0</v>
      </c>
      <c r="G475" s="11">
        <f t="shared" si="9"/>
        <v>3040</v>
      </c>
      <c r="H475" s="172">
        <v>3000</v>
      </c>
      <c r="I475" s="6" t="s">
        <v>84</v>
      </c>
      <c r="J475" s="22"/>
      <c r="K475" s="1"/>
    </row>
    <row r="476" spans="1:11" ht="15" customHeight="1">
      <c r="A476" s="5"/>
      <c r="B476" s="16" t="s">
        <v>191</v>
      </c>
      <c r="C476" s="19">
        <v>2231</v>
      </c>
      <c r="D476" s="46" t="s">
        <v>86</v>
      </c>
      <c r="E476" s="13">
        <v>3000</v>
      </c>
      <c r="F476" s="13"/>
      <c r="G476" s="49">
        <f t="shared" si="9"/>
        <v>3000</v>
      </c>
      <c r="H476" s="5"/>
      <c r="I476" s="6"/>
      <c r="J476" s="22"/>
      <c r="K476" s="1"/>
    </row>
    <row r="477" spans="1:11" ht="12.75" customHeight="1">
      <c r="A477" s="5"/>
      <c r="B477" s="4"/>
      <c r="C477" s="19">
        <v>2314</v>
      </c>
      <c r="D477" s="146" t="s">
        <v>47</v>
      </c>
      <c r="E477" s="13">
        <v>40</v>
      </c>
      <c r="F477" s="13"/>
      <c r="G477" s="49">
        <f t="shared" si="9"/>
        <v>40</v>
      </c>
      <c r="H477" s="5"/>
      <c r="I477" s="6"/>
      <c r="J477" s="22"/>
      <c r="K477" s="1"/>
    </row>
    <row r="478" spans="1:11" ht="12.75" customHeight="1">
      <c r="A478" s="5"/>
      <c r="B478" s="4"/>
      <c r="C478" s="19"/>
      <c r="D478" s="146"/>
      <c r="E478" s="13"/>
      <c r="F478" s="13"/>
      <c r="G478" s="49"/>
      <c r="H478" s="5"/>
      <c r="I478" s="6"/>
      <c r="J478" s="22"/>
      <c r="K478" s="1"/>
    </row>
    <row r="479" spans="1:11" ht="15" customHeight="1">
      <c r="A479" s="145"/>
      <c r="B479" s="10" t="s">
        <v>89</v>
      </c>
      <c r="C479" s="19">
        <v>21393</v>
      </c>
      <c r="D479" s="147" t="s">
        <v>10</v>
      </c>
      <c r="E479" s="14">
        <f>E480</f>
        <v>100</v>
      </c>
      <c r="F479" s="14">
        <f>F480</f>
        <v>0</v>
      </c>
      <c r="G479" s="11">
        <f t="shared" si="9"/>
        <v>100</v>
      </c>
      <c r="H479" s="5">
        <v>150</v>
      </c>
      <c r="I479" s="6" t="s">
        <v>87</v>
      </c>
      <c r="J479" s="22"/>
      <c r="K479" s="1"/>
    </row>
    <row r="480" spans="1:11" ht="15" customHeight="1">
      <c r="A480" s="20"/>
      <c r="B480" s="10"/>
      <c r="C480" s="19">
        <v>2231</v>
      </c>
      <c r="D480" s="138" t="s">
        <v>88</v>
      </c>
      <c r="E480" s="8">
        <v>100</v>
      </c>
      <c r="F480" s="9"/>
      <c r="G480" s="49">
        <f t="shared" si="9"/>
        <v>100</v>
      </c>
      <c r="H480" s="12"/>
      <c r="I480" s="6"/>
      <c r="J480" s="22"/>
      <c r="K480" s="1"/>
    </row>
    <row r="481" spans="1:11" ht="15" customHeight="1">
      <c r="A481" s="20"/>
      <c r="B481" s="10"/>
      <c r="C481" s="19"/>
      <c r="D481" s="138"/>
      <c r="E481" s="8"/>
      <c r="F481" s="9"/>
      <c r="G481" s="49"/>
      <c r="H481" s="12"/>
      <c r="I481" s="6"/>
      <c r="J481" s="22"/>
      <c r="K481" s="1"/>
    </row>
    <row r="482" spans="1:11" ht="27" customHeight="1">
      <c r="A482" s="26"/>
      <c r="B482" s="37" t="s">
        <v>76</v>
      </c>
      <c r="C482" s="31">
        <v>21393</v>
      </c>
      <c r="D482" s="10" t="s">
        <v>10</v>
      </c>
      <c r="E482" s="14">
        <f>E483+E484</f>
        <v>118</v>
      </c>
      <c r="F482" s="14">
        <f>F483+F484</f>
        <v>0</v>
      </c>
      <c r="G482" s="11">
        <f>E482+F482</f>
        <v>118</v>
      </c>
      <c r="H482" s="124">
        <v>120</v>
      </c>
      <c r="I482" s="6" t="s">
        <v>18</v>
      </c>
      <c r="J482" s="22"/>
      <c r="K482" s="1"/>
    </row>
    <row r="483" spans="1:11" ht="16.5" customHeight="1">
      <c r="A483" s="26"/>
      <c r="B483" s="37"/>
      <c r="C483" s="31">
        <v>1150</v>
      </c>
      <c r="D483" s="32" t="s">
        <v>77</v>
      </c>
      <c r="E483" s="13">
        <v>112</v>
      </c>
      <c r="F483" s="36"/>
      <c r="G483" s="49">
        <f>E483+F483</f>
        <v>112</v>
      </c>
      <c r="H483" s="124"/>
      <c r="I483" s="6"/>
      <c r="J483" s="22"/>
      <c r="K483" s="1"/>
    </row>
    <row r="484" spans="1:11" ht="13.5" customHeight="1">
      <c r="A484" s="26"/>
      <c r="B484" s="37"/>
      <c r="C484" s="31">
        <v>1210</v>
      </c>
      <c r="D484" s="32" t="s">
        <v>83</v>
      </c>
      <c r="E484" s="13">
        <v>6</v>
      </c>
      <c r="F484" s="36"/>
      <c r="G484" s="57">
        <f>E484+F484</f>
        <v>6</v>
      </c>
      <c r="H484" s="124"/>
      <c r="I484" s="29"/>
      <c r="J484" s="22"/>
      <c r="K484" s="1"/>
    </row>
    <row r="485" spans="1:11" ht="13.5" customHeight="1">
      <c r="A485" s="26"/>
      <c r="B485" s="37"/>
      <c r="C485" s="31"/>
      <c r="D485" s="32"/>
      <c r="E485" s="13"/>
      <c r="F485" s="36"/>
      <c r="G485" s="57"/>
      <c r="H485" s="124"/>
      <c r="I485" s="29"/>
      <c r="J485" s="22"/>
      <c r="K485" s="1"/>
    </row>
    <row r="486" spans="1:11" ht="15" customHeight="1">
      <c r="A486" s="26"/>
      <c r="B486" s="37" t="s">
        <v>78</v>
      </c>
      <c r="C486" s="31">
        <v>21393</v>
      </c>
      <c r="D486" s="10" t="s">
        <v>10</v>
      </c>
      <c r="E486" s="14">
        <f>E487+E488</f>
        <v>350</v>
      </c>
      <c r="F486" s="14">
        <f>F487+F488</f>
        <v>0</v>
      </c>
      <c r="G486" s="50">
        <f>E486+F486</f>
        <v>350</v>
      </c>
      <c r="H486" s="85">
        <v>350</v>
      </c>
      <c r="I486" s="6" t="s">
        <v>18</v>
      </c>
      <c r="J486" s="22"/>
      <c r="K486" s="1"/>
    </row>
    <row r="487" spans="1:11" ht="15" customHeight="1">
      <c r="A487" s="26"/>
      <c r="B487" s="37"/>
      <c r="C487" s="31">
        <v>2314</v>
      </c>
      <c r="D487" s="32" t="s">
        <v>19</v>
      </c>
      <c r="E487" s="13">
        <v>300</v>
      </c>
      <c r="F487" s="36"/>
      <c r="G487" s="57">
        <f>E487+F487</f>
        <v>300</v>
      </c>
      <c r="H487" s="124"/>
      <c r="I487" s="29"/>
      <c r="J487" s="22"/>
      <c r="K487" s="1"/>
    </row>
    <row r="488" spans="1:11" ht="15" customHeight="1">
      <c r="A488" s="26"/>
      <c r="B488" s="37"/>
      <c r="C488" s="31">
        <v>2314</v>
      </c>
      <c r="D488" s="32" t="s">
        <v>21</v>
      </c>
      <c r="E488" s="13">
        <v>50</v>
      </c>
      <c r="F488" s="36"/>
      <c r="G488" s="57">
        <f>E488+F488</f>
        <v>50</v>
      </c>
      <c r="H488" s="124"/>
      <c r="I488" s="29"/>
      <c r="J488" s="22"/>
      <c r="K488" s="1"/>
    </row>
    <row r="489" spans="1:11" ht="15" customHeight="1">
      <c r="A489" s="43"/>
      <c r="B489" s="65"/>
      <c r="C489" s="67"/>
      <c r="D489" s="32"/>
      <c r="E489" s="70"/>
      <c r="F489" s="70"/>
      <c r="G489" s="72"/>
      <c r="H489" s="71"/>
      <c r="I489" s="53"/>
      <c r="J489" s="22"/>
      <c r="K489" s="1"/>
    </row>
    <row r="490" spans="1:11" ht="15" customHeight="1">
      <c r="A490" s="5"/>
      <c r="B490" s="140" t="s">
        <v>192</v>
      </c>
      <c r="C490" s="19">
        <v>21393</v>
      </c>
      <c r="D490" s="16" t="s">
        <v>10</v>
      </c>
      <c r="E490" s="14">
        <f>E491+E492</f>
        <v>5040</v>
      </c>
      <c r="F490" s="14">
        <f>F491+F492</f>
        <v>0</v>
      </c>
      <c r="G490" s="11">
        <f>E490+F490</f>
        <v>5040</v>
      </c>
      <c r="H490" s="16">
        <v>6000</v>
      </c>
      <c r="I490" s="6" t="s">
        <v>84</v>
      </c>
      <c r="J490" s="22"/>
      <c r="K490" s="1"/>
    </row>
    <row r="491" spans="1:11" ht="15" customHeight="1">
      <c r="A491" s="5"/>
      <c r="B491" s="140"/>
      <c r="C491" s="19">
        <v>2231</v>
      </c>
      <c r="D491" s="138" t="s">
        <v>86</v>
      </c>
      <c r="E491" s="13">
        <v>5000</v>
      </c>
      <c r="F491" s="14"/>
      <c r="G491" s="49">
        <f>E491+F491</f>
        <v>5000</v>
      </c>
      <c r="H491" s="16"/>
      <c r="I491" s="6"/>
      <c r="J491" s="22"/>
      <c r="K491" s="1"/>
    </row>
    <row r="492" spans="1:11" ht="15" customHeight="1">
      <c r="A492" s="258"/>
      <c r="B492" s="259"/>
      <c r="C492" s="165">
        <v>2314</v>
      </c>
      <c r="D492" s="138" t="s">
        <v>47</v>
      </c>
      <c r="E492" s="167">
        <v>40</v>
      </c>
      <c r="F492" s="167"/>
      <c r="G492" s="49">
        <f>E492+F492</f>
        <v>40</v>
      </c>
      <c r="H492" s="16"/>
      <c r="I492" s="90"/>
      <c r="J492" s="22"/>
      <c r="K492" s="1"/>
    </row>
    <row r="493" spans="1:11" ht="15" customHeight="1">
      <c r="A493" s="258"/>
      <c r="B493" s="259"/>
      <c r="C493" s="165"/>
      <c r="D493" s="138"/>
      <c r="E493" s="167"/>
      <c r="F493" s="167"/>
      <c r="G493" s="196"/>
      <c r="H493" s="16"/>
      <c r="I493" s="90"/>
      <c r="J493" s="22"/>
      <c r="K493" s="1"/>
    </row>
    <row r="494" spans="1:11" ht="15" customHeight="1">
      <c r="A494" s="263" t="s">
        <v>193</v>
      </c>
      <c r="B494" s="62" t="s">
        <v>194</v>
      </c>
      <c r="C494" s="117">
        <v>21393</v>
      </c>
      <c r="D494" s="62" t="s">
        <v>10</v>
      </c>
      <c r="E494" s="62">
        <f>SUM(E495:E502)</f>
        <v>6145</v>
      </c>
      <c r="F494" s="62">
        <f>SUM(F495:F502)</f>
        <v>0</v>
      </c>
      <c r="G494" s="16">
        <f aca="true" t="shared" si="10" ref="G494:G502">E494+F494</f>
        <v>6145</v>
      </c>
      <c r="H494" s="62">
        <v>7000</v>
      </c>
      <c r="I494" s="143" t="s">
        <v>84</v>
      </c>
      <c r="J494" s="22"/>
      <c r="K494" s="1"/>
    </row>
    <row r="495" spans="1:11" ht="15" customHeight="1">
      <c r="A495" s="260"/>
      <c r="B495" s="62"/>
      <c r="C495" s="117">
        <v>2231</v>
      </c>
      <c r="D495" s="74" t="s">
        <v>195</v>
      </c>
      <c r="E495" s="74">
        <v>3000</v>
      </c>
      <c r="F495" s="74"/>
      <c r="G495" s="15">
        <f t="shared" si="10"/>
        <v>3000</v>
      </c>
      <c r="H495" s="62"/>
      <c r="I495" s="6"/>
      <c r="J495" s="22"/>
      <c r="K495" s="1"/>
    </row>
    <row r="496" spans="1:11" ht="15" customHeight="1">
      <c r="A496" s="261"/>
      <c r="B496" s="77"/>
      <c r="C496" s="165">
        <v>2314</v>
      </c>
      <c r="D496" s="46" t="s">
        <v>139</v>
      </c>
      <c r="E496" s="167">
        <v>500</v>
      </c>
      <c r="F496" s="13"/>
      <c r="G496" s="15">
        <f t="shared" si="10"/>
        <v>500</v>
      </c>
      <c r="H496" s="62"/>
      <c r="I496" s="6"/>
      <c r="J496" s="22"/>
      <c r="K496" s="1"/>
    </row>
    <row r="497" spans="1:11" ht="15" customHeight="1">
      <c r="A497" s="261"/>
      <c r="B497" s="262"/>
      <c r="C497" s="80">
        <v>1150</v>
      </c>
      <c r="D497" s="81" t="s">
        <v>196</v>
      </c>
      <c r="E497" s="82">
        <v>300</v>
      </c>
      <c r="F497" s="82"/>
      <c r="G497" s="15">
        <f t="shared" si="10"/>
        <v>300</v>
      </c>
      <c r="H497" s="83"/>
      <c r="I497" s="84"/>
      <c r="J497" s="22"/>
      <c r="K497" s="1"/>
    </row>
    <row r="498" spans="1:11" ht="15" customHeight="1">
      <c r="A498" s="78"/>
      <c r="B498" s="262"/>
      <c r="C498" s="80">
        <v>1150</v>
      </c>
      <c r="D498" s="81" t="s">
        <v>197</v>
      </c>
      <c r="E498" s="82">
        <v>600</v>
      </c>
      <c r="F498" s="82"/>
      <c r="G498" s="15">
        <f t="shared" si="10"/>
        <v>600</v>
      </c>
      <c r="H498" s="83"/>
      <c r="I498" s="84"/>
      <c r="J498" s="22"/>
      <c r="K498" s="1"/>
    </row>
    <row r="499" spans="1:11" ht="15" customHeight="1">
      <c r="A499" s="78"/>
      <c r="B499" s="262"/>
      <c r="C499" s="165">
        <v>1210</v>
      </c>
      <c r="D499" s="7" t="s">
        <v>101</v>
      </c>
      <c r="E499" s="82">
        <v>45</v>
      </c>
      <c r="F499" s="82"/>
      <c r="G499" s="15">
        <f t="shared" si="10"/>
        <v>45</v>
      </c>
      <c r="H499" s="83"/>
      <c r="I499" s="84"/>
      <c r="J499" s="22"/>
      <c r="K499" s="1"/>
    </row>
    <row r="500" spans="1:11" ht="15" customHeight="1">
      <c r="A500" s="78"/>
      <c r="B500" s="262"/>
      <c r="C500" s="80">
        <v>2231</v>
      </c>
      <c r="D500" s="81" t="s">
        <v>166</v>
      </c>
      <c r="E500" s="82">
        <v>0</v>
      </c>
      <c r="F500" s="82"/>
      <c r="G500" s="15">
        <f t="shared" si="10"/>
        <v>0</v>
      </c>
      <c r="H500" s="83"/>
      <c r="I500" s="84"/>
      <c r="J500" s="22"/>
      <c r="K500" s="1"/>
    </row>
    <row r="501" spans="1:11" ht="15" customHeight="1">
      <c r="A501" s="78"/>
      <c r="B501" s="262"/>
      <c r="C501" s="80">
        <v>2231</v>
      </c>
      <c r="D501" s="81" t="s">
        <v>198</v>
      </c>
      <c r="E501" s="82">
        <v>1000</v>
      </c>
      <c r="F501" s="82"/>
      <c r="G501" s="15">
        <f t="shared" si="10"/>
        <v>1000</v>
      </c>
      <c r="H501" s="83"/>
      <c r="I501" s="84"/>
      <c r="J501" s="22"/>
      <c r="K501" s="1"/>
    </row>
    <row r="502" spans="1:11" ht="15" customHeight="1">
      <c r="A502" s="78"/>
      <c r="B502" s="79"/>
      <c r="C502" s="80">
        <v>2231</v>
      </c>
      <c r="D502" s="81" t="s">
        <v>161</v>
      </c>
      <c r="E502" s="82">
        <v>700</v>
      </c>
      <c r="F502" s="82"/>
      <c r="G502" s="15">
        <f t="shared" si="10"/>
        <v>700</v>
      </c>
      <c r="H502" s="83"/>
      <c r="I502" s="84"/>
      <c r="J502" s="22"/>
      <c r="K502" s="1"/>
    </row>
    <row r="503" spans="1:11" ht="15" customHeight="1">
      <c r="A503" s="26"/>
      <c r="B503" s="27"/>
      <c r="C503" s="31"/>
      <c r="D503" s="4"/>
      <c r="E503" s="49"/>
      <c r="F503" s="39"/>
      <c r="G503" s="49"/>
      <c r="H503" s="6"/>
      <c r="I503" s="61"/>
      <c r="J503" s="22"/>
      <c r="K503" s="1"/>
    </row>
    <row r="504" spans="1:11" ht="15" customHeight="1">
      <c r="A504" s="26"/>
      <c r="B504" s="27"/>
      <c r="C504" s="31"/>
      <c r="D504" s="32"/>
      <c r="E504" s="49"/>
      <c r="F504" s="39"/>
      <c r="G504" s="49"/>
      <c r="H504" s="33"/>
      <c r="I504" s="6"/>
      <c r="J504" s="22"/>
      <c r="K504" s="1"/>
    </row>
    <row r="505" spans="1:11" ht="15" customHeight="1">
      <c r="A505" s="26"/>
      <c r="B505" s="27"/>
      <c r="C505" s="31"/>
      <c r="D505" s="4"/>
      <c r="E505" s="11"/>
      <c r="F505" s="11"/>
      <c r="G505" s="11"/>
      <c r="H505" s="6"/>
      <c r="I505" s="61"/>
      <c r="J505" s="22"/>
      <c r="K505" s="1"/>
    </row>
    <row r="506" spans="1:13" ht="13.5" customHeight="1">
      <c r="A506" s="26"/>
      <c r="B506" s="27"/>
      <c r="C506" s="31"/>
      <c r="D506" s="4" t="s">
        <v>10</v>
      </c>
      <c r="E506" s="11">
        <f>E99+E105+E109+E113+E116+E119+E122+E128+E131+E137+E142+E148+E153+E156+E158+E163+E166+E181+E187+E193+E199+E203+E211+E215+E220+E224+E228+E234+E240+E246+E252+E258+E264+E269+E273+E279+E285+E291+E304+E307+E312+E319+E324+E328+E332+E336+E340+E345+E348+E351+E355+E359+E362+E368+E371+E375+E380+E386+E389+E395+E403+E407+E411+E415+E420+E423+E427+E431+E434+E439+E442+E445+E448+E451+E455+E461+E466+E471+E475+E479+E482+E486+E490+E494</f>
        <v>65302</v>
      </c>
      <c r="F506" s="11">
        <f>F99+F105+F109+F113+F116+F119+F122+F128+F131+F137+F142+F148+F153+F156+F158+F163+F166+F181+F187+F193+F199+F203+F211+F215+F220+F224+F228+F234+F240+F246+F252+F258+F264+F269+F273+F279+F285+F291+F304+F307+F312+F319+F324+F328+F332+F336+F340+F345+F348+F351+F355+F359+F362+F368+F371+F375+F380+F386+F389+F395+F403+F407+F411+F415+F420+F423+F427+F431+F434+F439+F442+F445+F448+F451+F455+F461+F466+F471+F475+F479+F482+F486+F490+F494</f>
        <v>94229</v>
      </c>
      <c r="G506" s="11">
        <f>G99+G105+G109+G113+G116+G119+G122+G128+G131+G137+G142+G148+G153+G156+G158+G163+G166+G181+G187+G193+G199+G203+G211+G215+G220+G224+G228+G234+G240+G246+G252+G258+G264+G269+G273+G279+G285+G291+G304+G307+G312+G319+G324+G328+G332+G336+G340+G345+G348+G351+G355+G359+G362+G368+G371+G375+G380+G386+G389+G395+G403+G407+G411+G415+G420+G423+G427+G431+G434+G439+G442+G445+G448+G451+G455+G461+G466+G471+G475+G479+G482+G486+G490+G494</f>
        <v>159531</v>
      </c>
      <c r="H506" s="11">
        <f>H99+H105+H109+H113+H116+H119+H122+H128+H131+H137+H142+H148+H153+H156+H158+H163+H166+H181+H187+H193+H199+H203+H211+H215+H220+H224+H228+H234+H240+H246+H252+H258+H264+H269+H273+H279+H285+H291+H304+H307+H312+H319+H324+H328+H332+H336+H340+H345+H348+H351+H355+H359+H362+H368+H371+H375+H380+H386+H389+H395+H403+H407+H411+H415+H420+H423+H427+H431+H434+H439+H442+H445+H448+H451+H455+H461+H466+H471+H475+H479+H482+H486+H490+H494</f>
        <v>75535</v>
      </c>
      <c r="I506" s="61"/>
      <c r="J506" s="22"/>
      <c r="K506" s="21"/>
      <c r="L506" s="18"/>
      <c r="M506" s="18"/>
    </row>
    <row r="507" spans="1:13" ht="15" customHeight="1">
      <c r="A507" s="26"/>
      <c r="B507" s="27"/>
      <c r="C507" s="20">
        <v>1150</v>
      </c>
      <c r="D507" s="4"/>
      <c r="E507" s="11">
        <f>E100+E125+E133+E134+E150+E168+E169+E173+E182+E188+E194+E200+E205+E206+E229+E231+E235+E241+E247+E253+E259+E270+E274+E276+E280+E286+E296+E314+E316+E320+E376+E391+E396+E456+E462+E468+E483+E497+E498</f>
        <v>3657</v>
      </c>
      <c r="F507" s="11">
        <f>F100+F125+F133+F134+F150+F168+F169+F173+F182+F188+F194+F200+F205+F206+F229+F231+F235+F241+F247+F253+F259+F270+F274+F276+F280+F286+F296+F314+F316+F320+F376+F391+F396+F456+F462+F468+F483+F497+F498</f>
        <v>27675</v>
      </c>
      <c r="G507" s="11">
        <f>G100+G125+G133+G134+G150+G168+G169+G173+G182+G188+G194+G200+G205+G206+G229+G231+G235+G241+G247+G253+G259+G270+G274+G276+G280+G286+G296+G314+G316+G320+G376+G391+G396+G456+G462+G468+G483+G497+G498</f>
        <v>31332</v>
      </c>
      <c r="H507" s="6"/>
      <c r="I507" s="61"/>
      <c r="J507" s="21"/>
      <c r="K507" s="21"/>
      <c r="L507" s="18"/>
      <c r="M507" s="18"/>
    </row>
    <row r="508" spans="1:13" ht="15" customHeight="1">
      <c r="A508" s="26"/>
      <c r="B508" s="27"/>
      <c r="C508" s="20">
        <v>1210</v>
      </c>
      <c r="D508" s="16"/>
      <c r="E508" s="14">
        <f>E101+E126+E135+E151+E178+E183+E189+E195+E201+E207+E230+E232+E236+E242+E248+E254+E260+E271+E275+E277+E281+E287+E297+E315+E317+E321+E377+E392+E397+E457+E463+E469+E484+E499</f>
        <v>185</v>
      </c>
      <c r="F508" s="14">
        <f>F101+F126+F135+F151+F178+F183+F189+F195+F201+F207+F230+F232+F236+F242+F248+F254+F260+F271+F275+F277+F281+F287+F297+F315+F317+F321+F377+F392+F397+F457+F463+F469+F484+F499</f>
        <v>1384</v>
      </c>
      <c r="G508" s="14">
        <f>G101+G126+G135+G151+G178+G183+G189+G195+G201+G207+G230+G232+G236+G242+G248+G254+G260+G271+G275+G277+G281+G287+G297+G315+G317+G321+G377+G392+G397+G457+G463+G469+G484+G499</f>
        <v>1569</v>
      </c>
      <c r="H508" s="86"/>
      <c r="I508" s="6"/>
      <c r="J508" s="21"/>
      <c r="K508" s="21"/>
      <c r="L508" s="18"/>
      <c r="M508" s="18"/>
    </row>
    <row r="509" spans="1:13" ht="15" customHeight="1">
      <c r="A509" s="26"/>
      <c r="B509" s="27"/>
      <c r="C509" s="20">
        <v>2231</v>
      </c>
      <c r="D509" s="34"/>
      <c r="E509" s="14">
        <f>+E102+E106+E110+E114+E138+E143+E160+E174+E176+E177+E204+E212+E217+E265+E293+E294+E298+E299+E300+E309+E325+E329+E333+E342+E346+E352+E356+E360+E363+E398+E404+E408+E412+E417+E421+E453+E467+E472+E476+E480+E491+E495+E500+E501+E502</f>
        <v>56000</v>
      </c>
      <c r="F509" s="14">
        <f>+F102+F106+F110+F114+F138+F143+F160+F174+F176+F177+F204+F212+F217+F265+F293+F294+F298+F299+F300+F309+F325+F329+F333+F342+F346+F352+F356+F360+F363+F398+F404+F408+F412+F417+F421+F453+F467+F472+F476+F480+F491+F495+F500+F501+F502</f>
        <v>26500</v>
      </c>
      <c r="G509" s="14">
        <f>+G102+G106+G110+G114+G138+G143+G160+G174+G176+G177+G204+G212+G217+G265+G293+G294+G298+G299+G300+G309+G325+G329+G333+G342+G346+G352+G356+G360+G363+G398+G404+G408+G412+G417+G421+G453+G467+G472+G476+G480+G491+G495+G500+G501+G502</f>
        <v>82500</v>
      </c>
      <c r="H509" s="64"/>
      <c r="I509" s="63"/>
      <c r="J509" s="21"/>
      <c r="K509" s="21"/>
      <c r="L509" s="18"/>
      <c r="M509" s="18"/>
    </row>
    <row r="510" spans="1:13" ht="15" customHeight="1">
      <c r="A510" s="26"/>
      <c r="B510" s="27"/>
      <c r="C510" s="20">
        <v>2233</v>
      </c>
      <c r="D510" s="34"/>
      <c r="E510" s="14">
        <f>E337</f>
        <v>500</v>
      </c>
      <c r="F510" s="14">
        <f>F337</f>
        <v>0</v>
      </c>
      <c r="G510" s="14">
        <f>G337</f>
        <v>500</v>
      </c>
      <c r="H510" s="64"/>
      <c r="I510" s="63"/>
      <c r="J510" s="21"/>
      <c r="K510" s="21"/>
      <c r="L510" s="18"/>
      <c r="M510" s="18"/>
    </row>
    <row r="511" spans="1:13" ht="15" customHeight="1">
      <c r="A511" s="26"/>
      <c r="B511" s="27"/>
      <c r="C511" s="20">
        <v>2264</v>
      </c>
      <c r="D511" s="34"/>
      <c r="E511" s="14">
        <f>E172+E175+E184+E196+E209+E237+E243+E249+E255+E261+E282+E288+E292+E301+E399</f>
        <v>1000</v>
      </c>
      <c r="F511" s="14">
        <f>F172+F175+F184+F196+F209+F237+F243+F249+F255+F261+F282+F288+F292+F301+F399</f>
        <v>25150</v>
      </c>
      <c r="G511" s="14">
        <f>G172+G175+G184+G196+G209+G237+G243+G249+G255+G261+G282+G288+G292+G301+G399</f>
        <v>26150</v>
      </c>
      <c r="H511" s="64"/>
      <c r="I511" s="63"/>
      <c r="J511" s="21"/>
      <c r="K511" s="21"/>
      <c r="L511" s="18"/>
      <c r="M511" s="18"/>
    </row>
    <row r="512" spans="1:13" ht="15" customHeight="1">
      <c r="A512" s="26"/>
      <c r="B512" s="27"/>
      <c r="C512" s="20">
        <v>2314</v>
      </c>
      <c r="D512" s="32"/>
      <c r="E512" s="11">
        <f>E103+E107+E111+E117+E120+E123+E124+E129+E132+E139+E140+E144+E149+E159+E161+E164+E167+E170+E171+E185+E190+E191+E197+E208+E213+E216+E218+E221+E222+E225+E226+E238+E244+E250+E256+E262+E266+E283+E289+E295+E302+E308+E310+E313+E322+E326+E330+E334+E338+E341+E343+E353+E357+E364+E369+E378+E381+E383+E384+E387+E390+E400+E401+E405+E409+E413+E416+E418+E424+E425+E428+E429+E432+E440+E446+E449+E452+E458+E464+E473+E477+E487+E488+E492+E496</f>
        <v>3560</v>
      </c>
      <c r="F512" s="11">
        <f>F103+F107+F111+F117+F120+F123+F124+F129+F132+F139+F140+F144+F149+F159+F161+F164+F167+F170+F171+F185+F190+F191+F197+F208+F213+F216+F218+F221+F222+F225+F226+F238+F244+F250+F256+F262+F266+F283+F289+F295+F302+F308+F310+F313+F322+F326+F330+F334+F338+F341+F343+F353+F357+F364+F369+F378+F381+F383+F384+F387+F390+F400+F401+F405+F409+F413+F416+F418+F424+F425+F428+F429+F432+F440+F446+F449+F452+F458+F464+F473+F477+F487+F488+F492+F496</f>
        <v>13520</v>
      </c>
      <c r="G512" s="11">
        <f>E512+F512</f>
        <v>17080</v>
      </c>
      <c r="H512" s="33"/>
      <c r="I512" s="6"/>
      <c r="J512" s="21"/>
      <c r="K512" s="21"/>
      <c r="L512" s="18"/>
      <c r="M512" s="18"/>
    </row>
    <row r="513" spans="1:13" ht="15" customHeight="1">
      <c r="A513" s="26"/>
      <c r="B513" s="27"/>
      <c r="C513" s="20">
        <v>2350</v>
      </c>
      <c r="D513" s="4"/>
      <c r="E513" s="11">
        <f>E382</f>
        <v>400</v>
      </c>
      <c r="F513" s="11">
        <f>F382</f>
        <v>0</v>
      </c>
      <c r="G513" s="11">
        <f>G382</f>
        <v>400</v>
      </c>
      <c r="H513" s="6"/>
      <c r="I513" s="6"/>
      <c r="J513" s="21"/>
      <c r="K513" s="21"/>
      <c r="L513" s="18"/>
      <c r="M513" s="18"/>
    </row>
    <row r="514" spans="1:13" ht="15" customHeight="1">
      <c r="A514" s="26"/>
      <c r="B514" s="27"/>
      <c r="C514" s="19"/>
      <c r="D514" s="10" t="s">
        <v>203</v>
      </c>
      <c r="E514" s="11">
        <f>SUM(E507:E513)</f>
        <v>65302</v>
      </c>
      <c r="F514" s="11">
        <f>SUM(F507:F513)</f>
        <v>94229</v>
      </c>
      <c r="G514" s="11">
        <f>SUM(G507:G513)</f>
        <v>159531</v>
      </c>
      <c r="H514" s="56"/>
      <c r="I514" s="6"/>
      <c r="J514" s="21"/>
      <c r="K514" s="21"/>
      <c r="L514" s="18"/>
      <c r="M514" s="18"/>
    </row>
    <row r="515" spans="1:13" ht="15" customHeight="1">
      <c r="A515" s="26"/>
      <c r="B515" s="27"/>
      <c r="C515" s="19"/>
      <c r="D515" s="46"/>
      <c r="E515" s="49"/>
      <c r="F515" s="49"/>
      <c r="G515" s="49"/>
      <c r="H515" s="56"/>
      <c r="I515" s="6"/>
      <c r="J515" s="21"/>
      <c r="K515" s="21"/>
      <c r="L515" s="18"/>
      <c r="M515" s="18"/>
    </row>
    <row r="516" spans="1:13" ht="15" customHeight="1">
      <c r="A516" s="26"/>
      <c r="B516" s="27"/>
      <c r="C516" s="31"/>
      <c r="D516" s="44"/>
      <c r="E516" s="49"/>
      <c r="F516" s="49"/>
      <c r="G516" s="49"/>
      <c r="H516" s="56"/>
      <c r="I516" s="6"/>
      <c r="J516" s="21"/>
      <c r="K516" s="21"/>
      <c r="L516" s="18"/>
      <c r="M516" s="18"/>
    </row>
    <row r="517" spans="1:13" ht="15" customHeight="1">
      <c r="A517" s="26"/>
      <c r="B517" s="37"/>
      <c r="C517" s="19"/>
      <c r="D517" s="27"/>
      <c r="E517" s="39"/>
      <c r="F517" s="39"/>
      <c r="G517" s="11"/>
      <c r="H517" s="29"/>
      <c r="I517" s="6"/>
      <c r="J517" s="21"/>
      <c r="K517" s="21"/>
      <c r="L517" s="18"/>
      <c r="M517" s="18"/>
    </row>
    <row r="518" spans="1:13" ht="15" customHeight="1">
      <c r="A518" s="26"/>
      <c r="B518" s="27"/>
      <c r="C518" s="31"/>
      <c r="D518" s="44"/>
      <c r="E518" s="49"/>
      <c r="F518" s="49"/>
      <c r="G518" s="49"/>
      <c r="H518" s="56"/>
      <c r="I518" s="6"/>
      <c r="J518" s="21"/>
      <c r="K518" s="21"/>
      <c r="L518" s="18"/>
      <c r="M518" s="18"/>
    </row>
    <row r="519" spans="1:13" ht="15" customHeight="1">
      <c r="A519" s="26"/>
      <c r="B519" s="27"/>
      <c r="C519" s="31"/>
      <c r="D519" s="44"/>
      <c r="E519" s="49"/>
      <c r="F519" s="49"/>
      <c r="G519" s="49"/>
      <c r="H519" s="56"/>
      <c r="I519" s="6"/>
      <c r="J519" s="21"/>
      <c r="K519" s="21"/>
      <c r="L519" s="18"/>
      <c r="M519" s="18"/>
    </row>
    <row r="520" spans="1:13" ht="14.25" customHeight="1">
      <c r="A520" s="480" t="s">
        <v>17</v>
      </c>
      <c r="B520" s="480"/>
      <c r="C520" s="480"/>
      <c r="D520" s="480"/>
      <c r="E520" s="480"/>
      <c r="F520" s="480"/>
      <c r="G520" s="480"/>
      <c r="H520" s="480"/>
      <c r="I520" s="480"/>
      <c r="J520" s="21"/>
      <c r="K520" s="21"/>
      <c r="L520" s="18"/>
      <c r="M520" s="18"/>
    </row>
    <row r="521" spans="1:13" ht="27.75" customHeight="1">
      <c r="A521" s="5" t="s">
        <v>2</v>
      </c>
      <c r="B521" s="106" t="s">
        <v>3</v>
      </c>
      <c r="C521" s="20" t="s">
        <v>4</v>
      </c>
      <c r="D521" s="106" t="s">
        <v>5</v>
      </c>
      <c r="E521" s="140" t="s">
        <v>6</v>
      </c>
      <c r="F521" s="140" t="s">
        <v>11</v>
      </c>
      <c r="G521" s="140" t="s">
        <v>7</v>
      </c>
      <c r="H521" s="111" t="s">
        <v>8</v>
      </c>
      <c r="I521" s="328" t="s">
        <v>9</v>
      </c>
      <c r="J521" s="119"/>
      <c r="K521" s="119"/>
      <c r="L521" s="18"/>
      <c r="M521" s="18"/>
    </row>
    <row r="522" spans="1:9" ht="14.25" customHeight="1">
      <c r="A522" s="5"/>
      <c r="B522" s="4"/>
      <c r="C522" s="20"/>
      <c r="D522" s="106"/>
      <c r="E522" s="140"/>
      <c r="F522" s="140"/>
      <c r="G522" s="140"/>
      <c r="H522" s="111"/>
      <c r="I522" s="328"/>
    </row>
    <row r="523" spans="1:9" ht="14.25" customHeight="1">
      <c r="A523" s="5"/>
      <c r="B523" s="266" t="s">
        <v>266</v>
      </c>
      <c r="C523" s="20"/>
      <c r="D523" s="4" t="s">
        <v>10</v>
      </c>
      <c r="E523" s="6">
        <f>E524+E525</f>
        <v>0</v>
      </c>
      <c r="F523" s="6">
        <f>F524+F525</f>
        <v>400</v>
      </c>
      <c r="G523" s="6">
        <f>E523+F523</f>
        <v>400</v>
      </c>
      <c r="H523" s="140"/>
      <c r="I523" s="6" t="s">
        <v>18</v>
      </c>
    </row>
    <row r="524" spans="1:9" ht="14.25" customHeight="1">
      <c r="A524" s="5"/>
      <c r="B524" s="46" t="s">
        <v>267</v>
      </c>
      <c r="C524" s="31">
        <v>2314</v>
      </c>
      <c r="D524" s="46" t="s">
        <v>20</v>
      </c>
      <c r="E524" s="9"/>
      <c r="F524" s="9">
        <v>200</v>
      </c>
      <c r="G524" s="9">
        <f>E524+F524</f>
        <v>200</v>
      </c>
      <c r="H524" s="137"/>
      <c r="I524" s="23"/>
    </row>
    <row r="525" spans="1:9" ht="14.25" customHeight="1">
      <c r="A525" s="5"/>
      <c r="B525" s="4"/>
      <c r="C525" s="19">
        <v>2231</v>
      </c>
      <c r="D525" s="46" t="s">
        <v>268</v>
      </c>
      <c r="E525" s="9"/>
      <c r="F525" s="9">
        <v>200</v>
      </c>
      <c r="G525" s="9">
        <f>E525+F525</f>
        <v>200</v>
      </c>
      <c r="H525" s="137"/>
      <c r="I525" s="23"/>
    </row>
    <row r="526" spans="1:9" s="2" customFormat="1" ht="14.25" customHeight="1">
      <c r="A526" s="5"/>
      <c r="B526" s="266"/>
      <c r="C526" s="20"/>
      <c r="D526" s="46"/>
      <c r="E526" s="9"/>
      <c r="F526" s="9"/>
      <c r="G526" s="9"/>
      <c r="H526" s="137"/>
      <c r="I526" s="23"/>
    </row>
    <row r="527" spans="1:9" s="2" customFormat="1" ht="14.25" customHeight="1">
      <c r="A527" s="5"/>
      <c r="B527" s="266" t="s">
        <v>269</v>
      </c>
      <c r="C527" s="20"/>
      <c r="D527" s="4" t="s">
        <v>10</v>
      </c>
      <c r="E527" s="11">
        <f>SUM(E528:E532)</f>
        <v>0</v>
      </c>
      <c r="F527" s="11">
        <f>SUM(F528:F532)</f>
        <v>808</v>
      </c>
      <c r="G527" s="11">
        <f aca="true" t="shared" si="11" ref="G527:G532">E527+F527</f>
        <v>808</v>
      </c>
      <c r="H527" s="140"/>
      <c r="I527" s="6" t="s">
        <v>18</v>
      </c>
    </row>
    <row r="528" spans="1:9" s="2" customFormat="1" ht="13.5" customHeight="1">
      <c r="A528" s="5"/>
      <c r="B528" s="455" t="s">
        <v>270</v>
      </c>
      <c r="C528" s="19">
        <v>1150</v>
      </c>
      <c r="D528" s="452" t="s">
        <v>271</v>
      </c>
      <c r="E528" s="453"/>
      <c r="F528" s="13">
        <v>400</v>
      </c>
      <c r="G528" s="49">
        <f t="shared" si="11"/>
        <v>400</v>
      </c>
      <c r="H528" s="137"/>
      <c r="I528" s="23"/>
    </row>
    <row r="529" spans="1:9" s="2" customFormat="1" ht="14.25" customHeight="1">
      <c r="A529" s="5"/>
      <c r="B529" s="455"/>
      <c r="C529" s="19">
        <v>2314</v>
      </c>
      <c r="D529" s="112" t="s">
        <v>272</v>
      </c>
      <c r="E529" s="352"/>
      <c r="F529" s="13">
        <v>150</v>
      </c>
      <c r="G529" s="49">
        <f t="shared" si="11"/>
        <v>150</v>
      </c>
      <c r="H529" s="137"/>
      <c r="I529" s="23"/>
    </row>
    <row r="530" spans="1:9" s="2" customFormat="1" ht="14.25" customHeight="1">
      <c r="A530" s="5"/>
      <c r="B530" s="455"/>
      <c r="C530" s="19">
        <v>2231</v>
      </c>
      <c r="D530" s="112" t="s">
        <v>273</v>
      </c>
      <c r="E530" s="352"/>
      <c r="F530" s="13">
        <v>100</v>
      </c>
      <c r="G530" s="49">
        <f t="shared" si="11"/>
        <v>100</v>
      </c>
      <c r="H530" s="137"/>
      <c r="I530" s="23"/>
    </row>
    <row r="531" spans="1:9" s="2" customFormat="1" ht="15.75" customHeight="1">
      <c r="A531" s="5"/>
      <c r="B531" s="455"/>
      <c r="C531" s="19">
        <v>1150</v>
      </c>
      <c r="D531" s="46" t="s">
        <v>274</v>
      </c>
      <c r="E531" s="9"/>
      <c r="F531" s="9">
        <v>50</v>
      </c>
      <c r="G531" s="49">
        <f t="shared" si="11"/>
        <v>50</v>
      </c>
      <c r="H531" s="137"/>
      <c r="I531" s="23"/>
    </row>
    <row r="532" spans="1:9" s="2" customFormat="1" ht="14.25" customHeight="1">
      <c r="A532" s="5"/>
      <c r="B532" s="455"/>
      <c r="C532" s="19">
        <v>1210</v>
      </c>
      <c r="D532" s="112" t="s">
        <v>275</v>
      </c>
      <c r="E532" s="9"/>
      <c r="F532" s="9">
        <v>108</v>
      </c>
      <c r="G532" s="49">
        <f t="shared" si="11"/>
        <v>108</v>
      </c>
      <c r="H532" s="137"/>
      <c r="I532" s="23"/>
    </row>
    <row r="533" spans="1:9" s="2" customFormat="1" ht="14.25" customHeight="1">
      <c r="A533" s="5"/>
      <c r="B533" s="266"/>
      <c r="C533" s="20"/>
      <c r="D533" s="46"/>
      <c r="E533" s="9"/>
      <c r="F533" s="9"/>
      <c r="G533" s="9"/>
      <c r="H533" s="137"/>
      <c r="I533" s="23"/>
    </row>
    <row r="534" spans="1:9" s="2" customFormat="1" ht="27" customHeight="1">
      <c r="A534" s="5"/>
      <c r="B534" s="266" t="s">
        <v>276</v>
      </c>
      <c r="C534" s="19"/>
      <c r="D534" s="4" t="s">
        <v>10</v>
      </c>
      <c r="E534" s="6">
        <f>SUM(E535:E538)</f>
        <v>0</v>
      </c>
      <c r="F534" s="6">
        <f>SUM(F535:F538)</f>
        <v>578</v>
      </c>
      <c r="G534" s="6">
        <f>E534+F534</f>
        <v>578</v>
      </c>
      <c r="H534" s="137"/>
      <c r="I534" s="6" t="s">
        <v>18</v>
      </c>
    </row>
    <row r="535" spans="1:9" s="2" customFormat="1" ht="14.25" customHeight="1">
      <c r="A535" s="5"/>
      <c r="B535" s="455" t="s">
        <v>277</v>
      </c>
      <c r="C535" s="19">
        <v>1150</v>
      </c>
      <c r="D535" s="46" t="s">
        <v>278</v>
      </c>
      <c r="E535" s="9"/>
      <c r="F535" s="9">
        <v>70</v>
      </c>
      <c r="G535" s="9">
        <f>E535+F535</f>
        <v>70</v>
      </c>
      <c r="H535" s="137"/>
      <c r="I535" s="23"/>
    </row>
    <row r="536" spans="1:9" ht="14.25" customHeight="1">
      <c r="A536" s="5"/>
      <c r="B536" s="266"/>
      <c r="C536" s="19">
        <v>1150</v>
      </c>
      <c r="D536" s="46" t="s">
        <v>279</v>
      </c>
      <c r="E536" s="9"/>
      <c r="F536" s="9">
        <v>480</v>
      </c>
      <c r="G536" s="9">
        <f>E536+F536</f>
        <v>480</v>
      </c>
      <c r="H536" s="137"/>
      <c r="I536" s="23"/>
    </row>
    <row r="537" spans="1:9" ht="14.25" customHeight="1">
      <c r="A537" s="5"/>
      <c r="B537" s="266"/>
      <c r="C537" s="19">
        <v>1210</v>
      </c>
      <c r="D537" s="353" t="s">
        <v>280</v>
      </c>
      <c r="E537" s="9"/>
      <c r="F537" s="9">
        <v>28</v>
      </c>
      <c r="G537" s="9">
        <f>E537+F537</f>
        <v>28</v>
      </c>
      <c r="H537" s="137"/>
      <c r="I537" s="23"/>
    </row>
    <row r="538" spans="1:9" ht="14.25" customHeight="1">
      <c r="A538" s="5"/>
      <c r="B538" s="266"/>
      <c r="C538" s="20"/>
      <c r="D538" s="46"/>
      <c r="E538" s="9"/>
      <c r="F538" s="9"/>
      <c r="G538" s="9"/>
      <c r="H538" s="137"/>
      <c r="I538" s="23"/>
    </row>
    <row r="539" spans="1:9" ht="27.75" customHeight="1">
      <c r="A539" s="5"/>
      <c r="B539" s="266" t="s">
        <v>276</v>
      </c>
      <c r="C539" s="20"/>
      <c r="D539" s="4" t="s">
        <v>10</v>
      </c>
      <c r="E539" s="6">
        <f>SUM(E540:E543)</f>
        <v>0</v>
      </c>
      <c r="F539" s="6">
        <f>SUM(F540:F543)</f>
        <v>578</v>
      </c>
      <c r="G539" s="6">
        <f>E539+F539</f>
        <v>578</v>
      </c>
      <c r="H539" s="137"/>
      <c r="I539" s="6" t="s">
        <v>18</v>
      </c>
    </row>
    <row r="540" spans="1:9" ht="14.25" customHeight="1">
      <c r="A540" s="5"/>
      <c r="B540" s="455" t="s">
        <v>281</v>
      </c>
      <c r="C540" s="19">
        <v>1150</v>
      </c>
      <c r="D540" s="46" t="s">
        <v>278</v>
      </c>
      <c r="E540" s="9"/>
      <c r="F540" s="9">
        <v>70</v>
      </c>
      <c r="G540" s="9">
        <f>E540+F540</f>
        <v>70</v>
      </c>
      <c r="H540" s="137"/>
      <c r="I540" s="23"/>
    </row>
    <row r="541" spans="1:9" ht="14.25" customHeight="1">
      <c r="A541" s="5"/>
      <c r="B541" s="266"/>
      <c r="C541" s="19">
        <v>1150</v>
      </c>
      <c r="D541" s="46" t="s">
        <v>279</v>
      </c>
      <c r="E541" s="9"/>
      <c r="F541" s="9">
        <v>480</v>
      </c>
      <c r="G541" s="9">
        <f>E541+F541</f>
        <v>480</v>
      </c>
      <c r="H541" s="137"/>
      <c r="I541" s="23"/>
    </row>
    <row r="542" spans="1:9" ht="14.25" customHeight="1">
      <c r="A542" s="5"/>
      <c r="B542" s="266"/>
      <c r="C542" s="19">
        <v>1210</v>
      </c>
      <c r="D542" s="353" t="s">
        <v>280</v>
      </c>
      <c r="E542" s="9"/>
      <c r="F542" s="9">
        <v>28</v>
      </c>
      <c r="G542" s="9">
        <f>E542+F542</f>
        <v>28</v>
      </c>
      <c r="H542" s="137"/>
      <c r="I542" s="23"/>
    </row>
    <row r="543" spans="1:9" ht="14.25" customHeight="1">
      <c r="A543" s="5"/>
      <c r="B543" s="266"/>
      <c r="C543" s="20"/>
      <c r="D543" s="46"/>
      <c r="E543" s="9"/>
      <c r="F543" s="9"/>
      <c r="G543" s="9"/>
      <c r="H543" s="137"/>
      <c r="I543" s="23"/>
    </row>
    <row r="544" spans="1:9" ht="14.25" customHeight="1">
      <c r="A544" s="97"/>
      <c r="B544" s="266" t="s">
        <v>282</v>
      </c>
      <c r="C544" s="20"/>
      <c r="D544" s="4" t="s">
        <v>10</v>
      </c>
      <c r="E544" s="6">
        <f>E545</f>
        <v>0</v>
      </c>
      <c r="F544" s="6">
        <f>F545</f>
        <v>400</v>
      </c>
      <c r="G544" s="6">
        <f>E544+F544</f>
        <v>400</v>
      </c>
      <c r="H544" s="137"/>
      <c r="I544" s="6" t="s">
        <v>18</v>
      </c>
    </row>
    <row r="545" spans="1:9" ht="14.25" customHeight="1">
      <c r="A545" s="5"/>
      <c r="B545" s="266"/>
      <c r="C545" s="19">
        <v>2233</v>
      </c>
      <c r="D545" s="46" t="s">
        <v>283</v>
      </c>
      <c r="E545" s="9"/>
      <c r="F545" s="9">
        <v>400</v>
      </c>
      <c r="G545" s="9">
        <f>E545+F545</f>
        <v>400</v>
      </c>
      <c r="H545" s="137"/>
      <c r="I545" s="23"/>
    </row>
    <row r="546" spans="1:9" ht="15.75" customHeight="1">
      <c r="A546" s="5"/>
      <c r="B546" s="266"/>
      <c r="C546" s="20"/>
      <c r="D546" s="46"/>
      <c r="E546" s="9"/>
      <c r="F546" s="9"/>
      <c r="G546" s="9"/>
      <c r="H546" s="137"/>
      <c r="I546" s="23"/>
    </row>
    <row r="547" spans="1:9" ht="28.5" customHeight="1">
      <c r="A547" s="107"/>
      <c r="B547" s="456" t="s">
        <v>284</v>
      </c>
      <c r="C547" s="19"/>
      <c r="D547" s="454" t="s">
        <v>10</v>
      </c>
      <c r="E547" s="201">
        <f>SUM(E548:E550)</f>
        <v>0</v>
      </c>
      <c r="F547" s="201">
        <f>SUM(F548:F550)</f>
        <v>74</v>
      </c>
      <c r="G547" s="11">
        <f>E547+F547</f>
        <v>74</v>
      </c>
      <c r="H547" s="354"/>
      <c r="I547" s="6" t="s">
        <v>18</v>
      </c>
    </row>
    <row r="548" spans="1:9" ht="14.25" customHeight="1">
      <c r="A548" s="107"/>
      <c r="B548" s="457"/>
      <c r="C548" s="19">
        <v>1150</v>
      </c>
      <c r="D548" s="353" t="s">
        <v>278</v>
      </c>
      <c r="E548" s="215"/>
      <c r="F548" s="215">
        <v>70</v>
      </c>
      <c r="G548" s="49">
        <f>E548+F548</f>
        <v>70</v>
      </c>
      <c r="H548" s="354"/>
      <c r="I548" s="355"/>
    </row>
    <row r="549" spans="1:9" ht="14.25" customHeight="1">
      <c r="A549" s="107"/>
      <c r="B549" s="457"/>
      <c r="C549" s="19">
        <v>1210</v>
      </c>
      <c r="D549" s="353" t="s">
        <v>280</v>
      </c>
      <c r="E549" s="215"/>
      <c r="F549" s="215">
        <v>4</v>
      </c>
      <c r="G549" s="49">
        <f>E549+F549</f>
        <v>4</v>
      </c>
      <c r="H549" s="354"/>
      <c r="I549" s="355"/>
    </row>
    <row r="550" spans="1:9" ht="14.25" customHeight="1">
      <c r="A550" s="107"/>
      <c r="B550" s="457"/>
      <c r="C550" s="444"/>
      <c r="D550" s="447"/>
      <c r="E550" s="448"/>
      <c r="F550" s="448"/>
      <c r="G550" s="446"/>
      <c r="H550" s="354"/>
      <c r="I550" s="355"/>
    </row>
    <row r="551" spans="1:9" ht="14.25" customHeight="1">
      <c r="A551" s="107"/>
      <c r="B551" s="456" t="s">
        <v>285</v>
      </c>
      <c r="C551" s="19"/>
      <c r="D551" s="454" t="s">
        <v>10</v>
      </c>
      <c r="E551" s="201">
        <f>SUM(E552:E553)</f>
        <v>0</v>
      </c>
      <c r="F551" s="201">
        <f>SUM(F552:F553)</f>
        <v>74</v>
      </c>
      <c r="G551" s="11">
        <f>E551+F551</f>
        <v>74</v>
      </c>
      <c r="H551" s="354"/>
      <c r="I551" s="6" t="s">
        <v>18</v>
      </c>
    </row>
    <row r="552" spans="1:9" ht="14.25" customHeight="1">
      <c r="A552" s="107"/>
      <c r="B552" s="456"/>
      <c r="C552" s="19">
        <v>1150</v>
      </c>
      <c r="D552" s="353" t="s">
        <v>278</v>
      </c>
      <c r="E552" s="215"/>
      <c r="F552" s="215">
        <v>70</v>
      </c>
      <c r="G552" s="49">
        <f>E552+F552</f>
        <v>70</v>
      </c>
      <c r="H552" s="354"/>
      <c r="I552" s="355"/>
    </row>
    <row r="553" spans="1:9" ht="14.25" customHeight="1">
      <c r="A553" s="5"/>
      <c r="B553" s="266"/>
      <c r="C553" s="19">
        <v>1210</v>
      </c>
      <c r="D553" s="353" t="s">
        <v>101</v>
      </c>
      <c r="E553" s="9"/>
      <c r="F553" s="9">
        <v>4</v>
      </c>
      <c r="G553" s="49">
        <f>E553+F553</f>
        <v>4</v>
      </c>
      <c r="H553" s="137"/>
      <c r="I553" s="23"/>
    </row>
    <row r="554" spans="1:9" ht="14.25" customHeight="1">
      <c r="A554" s="5"/>
      <c r="B554" s="266"/>
      <c r="C554" s="20"/>
      <c r="D554" s="46"/>
      <c r="E554" s="9"/>
      <c r="F554" s="9"/>
      <c r="G554" s="9"/>
      <c r="H554" s="137"/>
      <c r="I554" s="23"/>
    </row>
    <row r="555" spans="1:9" ht="27" customHeight="1">
      <c r="A555" s="5" t="s">
        <v>286</v>
      </c>
      <c r="B555" s="266" t="s">
        <v>276</v>
      </c>
      <c r="C555" s="20"/>
      <c r="D555" s="4" t="s">
        <v>10</v>
      </c>
      <c r="E555" s="6">
        <f>SUM(E556:E559)</f>
        <v>0</v>
      </c>
      <c r="F555" s="6">
        <f>SUM(F556:F559)</f>
        <v>578</v>
      </c>
      <c r="G555" s="6">
        <f>E555+F555</f>
        <v>578</v>
      </c>
      <c r="H555" s="137"/>
      <c r="I555" s="6" t="s">
        <v>18</v>
      </c>
    </row>
    <row r="556" spans="1:9" ht="14.25" customHeight="1">
      <c r="A556" s="5"/>
      <c r="B556" s="455" t="s">
        <v>287</v>
      </c>
      <c r="C556" s="19">
        <v>1150</v>
      </c>
      <c r="D556" s="46" t="s">
        <v>278</v>
      </c>
      <c r="E556" s="9"/>
      <c r="F556" s="9">
        <v>70</v>
      </c>
      <c r="G556" s="9">
        <f>E556+F556</f>
        <v>70</v>
      </c>
      <c r="H556" s="137"/>
      <c r="I556" s="23"/>
    </row>
    <row r="557" spans="1:9" ht="14.25" customHeight="1">
      <c r="A557" s="5"/>
      <c r="B557" s="455"/>
      <c r="C557" s="19">
        <v>1150</v>
      </c>
      <c r="D557" s="46" t="s">
        <v>279</v>
      </c>
      <c r="E557" s="9"/>
      <c r="F557" s="9">
        <v>480</v>
      </c>
      <c r="G557" s="9">
        <f>E557+F557</f>
        <v>480</v>
      </c>
      <c r="H557" s="137"/>
      <c r="I557" s="23"/>
    </row>
    <row r="558" spans="1:9" ht="14.25" customHeight="1">
      <c r="A558" s="5"/>
      <c r="B558" s="455"/>
      <c r="C558" s="19">
        <v>1210</v>
      </c>
      <c r="D558" s="112" t="s">
        <v>280</v>
      </c>
      <c r="E558" s="9"/>
      <c r="F558" s="9">
        <v>28</v>
      </c>
      <c r="G558" s="9">
        <f>E558+F558</f>
        <v>28</v>
      </c>
      <c r="H558" s="137"/>
      <c r="I558" s="23"/>
    </row>
    <row r="559" spans="1:9" ht="14.25" customHeight="1">
      <c r="A559" s="5"/>
      <c r="B559" s="455"/>
      <c r="C559" s="20"/>
      <c r="D559" s="46"/>
      <c r="E559" s="9"/>
      <c r="F559" s="9"/>
      <c r="G559" s="9"/>
      <c r="H559" s="137"/>
      <c r="I559" s="23"/>
    </row>
    <row r="560" spans="1:9" ht="27.75" customHeight="1">
      <c r="A560" s="5" t="s">
        <v>286</v>
      </c>
      <c r="B560" s="266" t="s">
        <v>276</v>
      </c>
      <c r="C560" s="20"/>
      <c r="D560" s="4" t="s">
        <v>10</v>
      </c>
      <c r="E560" s="6">
        <f>SUM(E561:E564)</f>
        <v>0</v>
      </c>
      <c r="F560" s="6">
        <f>SUM(F561:F564)</f>
        <v>578</v>
      </c>
      <c r="G560" s="6">
        <f>E560+F560</f>
        <v>578</v>
      </c>
      <c r="H560" s="140"/>
      <c r="I560" s="6" t="s">
        <v>18</v>
      </c>
    </row>
    <row r="561" spans="1:9" ht="14.25" customHeight="1">
      <c r="A561" s="5"/>
      <c r="B561" s="455" t="s">
        <v>288</v>
      </c>
      <c r="C561" s="19">
        <v>1150</v>
      </c>
      <c r="D561" s="46" t="s">
        <v>278</v>
      </c>
      <c r="E561" s="9"/>
      <c r="F561" s="9">
        <v>70</v>
      </c>
      <c r="G561" s="9">
        <f>E561+F561</f>
        <v>70</v>
      </c>
      <c r="H561" s="137"/>
      <c r="I561" s="23"/>
    </row>
    <row r="562" spans="1:9" ht="14.25" customHeight="1">
      <c r="A562" s="5"/>
      <c r="B562" s="455"/>
      <c r="C562" s="19">
        <v>1150</v>
      </c>
      <c r="D562" s="46" t="s">
        <v>279</v>
      </c>
      <c r="E562" s="9"/>
      <c r="F562" s="9">
        <v>480</v>
      </c>
      <c r="G562" s="9">
        <f>E562+F562</f>
        <v>480</v>
      </c>
      <c r="H562" s="137"/>
      <c r="I562" s="23"/>
    </row>
    <row r="563" spans="1:9" ht="14.25" customHeight="1">
      <c r="A563" s="5"/>
      <c r="B563" s="455"/>
      <c r="C563" s="19">
        <v>1210</v>
      </c>
      <c r="D563" s="353" t="s">
        <v>280</v>
      </c>
      <c r="E563" s="9"/>
      <c r="F563" s="9">
        <v>28</v>
      </c>
      <c r="G563" s="9">
        <f>E563+F563</f>
        <v>28</v>
      </c>
      <c r="H563" s="137"/>
      <c r="I563" s="23"/>
    </row>
    <row r="564" spans="1:9" ht="14.25" customHeight="1">
      <c r="A564" s="5"/>
      <c r="B564" s="455"/>
      <c r="C564" s="20"/>
      <c r="D564" s="46"/>
      <c r="E564" s="9"/>
      <c r="F564" s="9"/>
      <c r="G564" s="9"/>
      <c r="H564" s="137"/>
      <c r="I564" s="23"/>
    </row>
    <row r="565" spans="1:9" ht="24.75" customHeight="1">
      <c r="A565" s="5" t="s">
        <v>286</v>
      </c>
      <c r="B565" s="266" t="s">
        <v>276</v>
      </c>
      <c r="C565" s="20"/>
      <c r="D565" s="4" t="s">
        <v>10</v>
      </c>
      <c r="E565" s="6">
        <f>SUM(E566:E568)</f>
        <v>0</v>
      </c>
      <c r="F565" s="6">
        <f>SUM(F566:F568)</f>
        <v>200</v>
      </c>
      <c r="G565" s="6">
        <f>E565+F565</f>
        <v>200</v>
      </c>
      <c r="H565" s="140"/>
      <c r="I565" s="6" t="s">
        <v>18</v>
      </c>
    </row>
    <row r="566" spans="1:9" ht="14.25" customHeight="1">
      <c r="A566" s="5"/>
      <c r="B566" s="455" t="s">
        <v>289</v>
      </c>
      <c r="C566" s="19">
        <v>1150</v>
      </c>
      <c r="D566" s="46" t="s">
        <v>278</v>
      </c>
      <c r="E566" s="9"/>
      <c r="F566" s="9">
        <v>70</v>
      </c>
      <c r="G566" s="9">
        <f>E566+F566</f>
        <v>70</v>
      </c>
      <c r="H566" s="137"/>
      <c r="I566" s="23"/>
    </row>
    <row r="567" spans="1:9" ht="14.25" customHeight="1">
      <c r="A567" s="5"/>
      <c r="B567" s="266"/>
      <c r="C567" s="19">
        <v>1150</v>
      </c>
      <c r="D567" s="46" t="s">
        <v>279</v>
      </c>
      <c r="E567" s="9"/>
      <c r="F567" s="9">
        <v>120</v>
      </c>
      <c r="G567" s="9">
        <f>E567+F567</f>
        <v>120</v>
      </c>
      <c r="H567" s="137"/>
      <c r="I567" s="23"/>
    </row>
    <row r="568" spans="1:9" s="2" customFormat="1" ht="14.25" customHeight="1">
      <c r="A568" s="5"/>
      <c r="B568" s="266"/>
      <c r="C568" s="19">
        <v>1210</v>
      </c>
      <c r="D568" s="353" t="s">
        <v>280</v>
      </c>
      <c r="E568" s="9"/>
      <c r="F568" s="9">
        <v>10</v>
      </c>
      <c r="G568" s="9">
        <f>E568+F568</f>
        <v>10</v>
      </c>
      <c r="H568" s="137"/>
      <c r="I568" s="23"/>
    </row>
    <row r="569" spans="1:9" s="2" customFormat="1" ht="14.25" customHeight="1">
      <c r="A569" s="5"/>
      <c r="B569" s="266"/>
      <c r="C569" s="19"/>
      <c r="D569" s="353"/>
      <c r="E569" s="9"/>
      <c r="F569" s="9"/>
      <c r="G569" s="9"/>
      <c r="H569" s="137"/>
      <c r="I569" s="23"/>
    </row>
    <row r="570" spans="1:9" s="2" customFormat="1" ht="14.25" customHeight="1">
      <c r="A570" s="5" t="s">
        <v>394</v>
      </c>
      <c r="B570" s="266" t="s">
        <v>395</v>
      </c>
      <c r="C570" s="19"/>
      <c r="D570" s="454" t="s">
        <v>10</v>
      </c>
      <c r="E570" s="6">
        <f>E571+E572</f>
        <v>0</v>
      </c>
      <c r="F570" s="6">
        <f>F571+F572</f>
        <v>74</v>
      </c>
      <c r="G570" s="6">
        <f>E570+F570</f>
        <v>74</v>
      </c>
      <c r="H570" s="137"/>
      <c r="I570" s="23"/>
    </row>
    <row r="571" spans="1:9" s="2" customFormat="1" ht="14.25" customHeight="1">
      <c r="A571" s="5"/>
      <c r="B571" s="266"/>
      <c r="C571" s="19">
        <v>1150</v>
      </c>
      <c r="D571" s="46" t="s">
        <v>278</v>
      </c>
      <c r="E571" s="9"/>
      <c r="F571" s="9">
        <v>70</v>
      </c>
      <c r="G571" s="9">
        <f>E571+F571</f>
        <v>70</v>
      </c>
      <c r="H571" s="137"/>
      <c r="I571" s="23"/>
    </row>
    <row r="572" spans="1:9" s="2" customFormat="1" ht="14.25" customHeight="1">
      <c r="A572" s="5"/>
      <c r="B572" s="266"/>
      <c r="C572" s="19">
        <v>1210</v>
      </c>
      <c r="D572" s="353" t="s">
        <v>280</v>
      </c>
      <c r="E572" s="9"/>
      <c r="F572" s="9">
        <v>4</v>
      </c>
      <c r="G572" s="9">
        <f>E572+F572</f>
        <v>4</v>
      </c>
      <c r="H572" s="137"/>
      <c r="I572" s="23"/>
    </row>
    <row r="573" spans="1:9" s="2" customFormat="1" ht="14.25" customHeight="1">
      <c r="A573" s="5"/>
      <c r="B573" s="266"/>
      <c r="C573" s="19"/>
      <c r="D573" s="353"/>
      <c r="E573" s="9"/>
      <c r="F573" s="9"/>
      <c r="G573" s="9"/>
      <c r="H573" s="137"/>
      <c r="I573" s="23"/>
    </row>
    <row r="574" spans="1:9" s="2" customFormat="1" ht="14.25" customHeight="1">
      <c r="A574" s="5"/>
      <c r="B574" s="266"/>
      <c r="C574" s="19"/>
      <c r="D574" s="353"/>
      <c r="E574" s="9"/>
      <c r="F574" s="9"/>
      <c r="G574" s="9"/>
      <c r="H574" s="137"/>
      <c r="I574" s="23"/>
    </row>
    <row r="575" spans="1:9" s="2" customFormat="1" ht="14.25" customHeight="1">
      <c r="A575" s="5"/>
      <c r="B575" s="266"/>
      <c r="C575" s="20"/>
      <c r="D575" s="46"/>
      <c r="E575" s="9"/>
      <c r="F575" s="9"/>
      <c r="G575" s="9"/>
      <c r="H575" s="137"/>
      <c r="I575" s="23"/>
    </row>
    <row r="576" spans="1:9" s="2" customFormat="1" ht="14.25" customHeight="1">
      <c r="A576" s="5"/>
      <c r="B576" s="266"/>
      <c r="C576" s="20"/>
      <c r="D576" s="46"/>
      <c r="E576" s="9"/>
      <c r="F576" s="9"/>
      <c r="G576" s="9"/>
      <c r="H576" s="137"/>
      <c r="I576" s="23"/>
    </row>
    <row r="577" spans="1:9" s="2" customFormat="1" ht="27.75" customHeight="1">
      <c r="A577" s="97">
        <v>43881</v>
      </c>
      <c r="B577" s="266" t="s">
        <v>290</v>
      </c>
      <c r="C577" s="20"/>
      <c r="D577" s="62" t="s">
        <v>10</v>
      </c>
      <c r="E577" s="6">
        <f>SUM(E578:E582)</f>
        <v>0</v>
      </c>
      <c r="F577" s="6">
        <f>SUM(F578:F582)</f>
        <v>1070</v>
      </c>
      <c r="G577" s="6">
        <f aca="true" t="shared" si="12" ref="G577:G586">E577+F577</f>
        <v>1070</v>
      </c>
      <c r="H577" s="111"/>
      <c r="I577" s="6" t="s">
        <v>18</v>
      </c>
    </row>
    <row r="578" spans="1:9" s="2" customFormat="1" ht="24" customHeight="1">
      <c r="A578" s="5"/>
      <c r="B578" s="455" t="s">
        <v>389</v>
      </c>
      <c r="C578" s="31">
        <v>2314</v>
      </c>
      <c r="D578" s="74" t="s">
        <v>291</v>
      </c>
      <c r="E578" s="9"/>
      <c r="F578" s="9">
        <v>150</v>
      </c>
      <c r="G578" s="9">
        <f t="shared" si="12"/>
        <v>150</v>
      </c>
      <c r="H578" s="356"/>
      <c r="I578" s="328"/>
    </row>
    <row r="579" spans="1:9" s="2" customFormat="1" ht="14.25" customHeight="1">
      <c r="A579" s="5"/>
      <c r="B579" s="458"/>
      <c r="C579" s="19">
        <v>2231</v>
      </c>
      <c r="D579" s="74" t="s">
        <v>292</v>
      </c>
      <c r="E579" s="9"/>
      <c r="F579" s="9">
        <v>300</v>
      </c>
      <c r="G579" s="9">
        <f t="shared" si="12"/>
        <v>300</v>
      </c>
      <c r="H579" s="356"/>
      <c r="I579" s="328"/>
    </row>
    <row r="580" spans="1:9" s="2" customFormat="1" ht="14.25" customHeight="1">
      <c r="A580" s="5"/>
      <c r="B580" s="458"/>
      <c r="C580" s="19">
        <v>1150</v>
      </c>
      <c r="D580" s="74" t="s">
        <v>293</v>
      </c>
      <c r="E580" s="9"/>
      <c r="F580" s="9">
        <v>450</v>
      </c>
      <c r="G580" s="9">
        <f t="shared" si="12"/>
        <v>450</v>
      </c>
      <c r="H580" s="356"/>
      <c r="I580" s="328"/>
    </row>
    <row r="581" spans="1:9" s="2" customFormat="1" ht="14.25" customHeight="1">
      <c r="A581" s="5"/>
      <c r="B581" s="458"/>
      <c r="C581" s="19">
        <v>1150</v>
      </c>
      <c r="D581" s="74" t="s">
        <v>294</v>
      </c>
      <c r="E581" s="9"/>
      <c r="F581" s="9">
        <v>50</v>
      </c>
      <c r="G581" s="9">
        <f t="shared" si="12"/>
        <v>50</v>
      </c>
      <c r="H581" s="356"/>
      <c r="I581" s="328"/>
    </row>
    <row r="582" spans="1:9" ht="14.25" customHeight="1">
      <c r="A582" s="5"/>
      <c r="B582" s="458"/>
      <c r="C582" s="19">
        <v>1210</v>
      </c>
      <c r="D582" s="112" t="s">
        <v>275</v>
      </c>
      <c r="E582" s="9"/>
      <c r="F582" s="9">
        <v>120</v>
      </c>
      <c r="G582" s="9">
        <f t="shared" si="12"/>
        <v>120</v>
      </c>
      <c r="H582" s="356"/>
      <c r="I582" s="328"/>
    </row>
    <row r="583" spans="1:9" ht="14.25" customHeight="1">
      <c r="A583" s="5"/>
      <c r="B583" s="458"/>
      <c r="C583" s="19"/>
      <c r="D583" s="112"/>
      <c r="E583" s="9"/>
      <c r="F583" s="9"/>
      <c r="G583" s="9"/>
      <c r="H583" s="356"/>
      <c r="I583" s="328"/>
    </row>
    <row r="584" spans="1:9" ht="14.25" customHeight="1">
      <c r="A584" s="5" t="s">
        <v>396</v>
      </c>
      <c r="B584" s="266" t="s">
        <v>395</v>
      </c>
      <c r="C584" s="19"/>
      <c r="D584" s="454" t="s">
        <v>10</v>
      </c>
      <c r="E584" s="6">
        <f>E585+E586</f>
        <v>0</v>
      </c>
      <c r="F584" s="6">
        <f>F585+F586</f>
        <v>74</v>
      </c>
      <c r="G584" s="6">
        <f t="shared" si="12"/>
        <v>74</v>
      </c>
      <c r="H584" s="356"/>
      <c r="I584" s="328"/>
    </row>
    <row r="585" spans="1:9" ht="14.25" customHeight="1">
      <c r="A585" s="5"/>
      <c r="B585" s="266"/>
      <c r="C585" s="19">
        <v>1150</v>
      </c>
      <c r="D585" s="46" t="s">
        <v>278</v>
      </c>
      <c r="E585" s="9"/>
      <c r="F585" s="9">
        <v>70</v>
      </c>
      <c r="G585" s="9">
        <f t="shared" si="12"/>
        <v>70</v>
      </c>
      <c r="H585" s="356"/>
      <c r="I585" s="328"/>
    </row>
    <row r="586" spans="1:9" ht="14.25" customHeight="1">
      <c r="A586" s="5"/>
      <c r="B586" s="266"/>
      <c r="C586" s="19">
        <v>1210</v>
      </c>
      <c r="D586" s="353" t="s">
        <v>280</v>
      </c>
      <c r="E586" s="9"/>
      <c r="F586" s="9">
        <v>4</v>
      </c>
      <c r="G586" s="9">
        <f t="shared" si="12"/>
        <v>4</v>
      </c>
      <c r="H586" s="356"/>
      <c r="I586" s="328"/>
    </row>
    <row r="587" spans="1:9" ht="14.25" customHeight="1">
      <c r="A587" s="5"/>
      <c r="B587" s="266"/>
      <c r="C587" s="19"/>
      <c r="D587" s="353"/>
      <c r="E587" s="9"/>
      <c r="F587" s="9"/>
      <c r="G587" s="9"/>
      <c r="H587" s="356"/>
      <c r="I587" s="328"/>
    </row>
    <row r="588" spans="1:9" ht="14.25" customHeight="1">
      <c r="A588" s="5" t="s">
        <v>397</v>
      </c>
      <c r="B588" s="266" t="s">
        <v>398</v>
      </c>
      <c r="C588" s="19"/>
      <c r="D588" s="454" t="s">
        <v>10</v>
      </c>
      <c r="E588" s="6">
        <f>E589+E590</f>
        <v>0</v>
      </c>
      <c r="F588" s="6">
        <f>F589+F590</f>
        <v>74</v>
      </c>
      <c r="G588" s="6">
        <f>E588+F588</f>
        <v>74</v>
      </c>
      <c r="H588" s="356"/>
      <c r="I588" s="328"/>
    </row>
    <row r="589" spans="1:9" ht="14.25" customHeight="1">
      <c r="A589" s="5"/>
      <c r="B589" s="458"/>
      <c r="C589" s="19">
        <v>1150</v>
      </c>
      <c r="D589" s="46" t="s">
        <v>278</v>
      </c>
      <c r="E589" s="9"/>
      <c r="F589" s="9">
        <v>70</v>
      </c>
      <c r="G589" s="9">
        <f>E589+F589</f>
        <v>70</v>
      </c>
      <c r="H589" s="111"/>
      <c r="I589" s="328"/>
    </row>
    <row r="590" spans="1:9" ht="14.25" customHeight="1">
      <c r="A590" s="5"/>
      <c r="B590" s="458"/>
      <c r="C590" s="19">
        <v>1210</v>
      </c>
      <c r="D590" s="353" t="s">
        <v>280</v>
      </c>
      <c r="E590" s="9"/>
      <c r="F590" s="9">
        <v>4</v>
      </c>
      <c r="G590" s="9">
        <f>E590+F590</f>
        <v>4</v>
      </c>
      <c r="H590" s="111"/>
      <c r="I590" s="328"/>
    </row>
    <row r="591" spans="1:9" ht="14.25" customHeight="1">
      <c r="A591" s="5"/>
      <c r="B591" s="458"/>
      <c r="C591" s="19"/>
      <c r="D591" s="353"/>
      <c r="E591" s="9"/>
      <c r="F591" s="9"/>
      <c r="G591" s="9"/>
      <c r="H591" s="111"/>
      <c r="I591" s="328"/>
    </row>
    <row r="592" spans="1:9" ht="14.25" customHeight="1">
      <c r="A592" s="5" t="s">
        <v>295</v>
      </c>
      <c r="B592" s="266" t="s">
        <v>296</v>
      </c>
      <c r="C592" s="10"/>
      <c r="D592" s="4" t="s">
        <v>10</v>
      </c>
      <c r="E592" s="6">
        <f>E593</f>
        <v>0</v>
      </c>
      <c r="F592" s="6">
        <f>F593</f>
        <v>50</v>
      </c>
      <c r="G592" s="6">
        <f>E592+F592</f>
        <v>50</v>
      </c>
      <c r="H592" s="140"/>
      <c r="I592" s="6" t="s">
        <v>18</v>
      </c>
    </row>
    <row r="593" spans="1:9" ht="14.25" customHeight="1">
      <c r="A593" s="5"/>
      <c r="B593" s="458"/>
      <c r="C593" s="31">
        <v>2314</v>
      </c>
      <c r="D593" s="46" t="s">
        <v>20</v>
      </c>
      <c r="E593" s="9"/>
      <c r="F593" s="9">
        <v>50</v>
      </c>
      <c r="G593" s="9">
        <f>E593+F593</f>
        <v>50</v>
      </c>
      <c r="H593" s="356"/>
      <c r="I593" s="59"/>
    </row>
    <row r="594" spans="1:9" ht="14.25" customHeight="1">
      <c r="A594" s="5"/>
      <c r="B594" s="458"/>
      <c r="C594" s="20"/>
      <c r="D594" s="106"/>
      <c r="E594" s="6"/>
      <c r="F594" s="6"/>
      <c r="G594" s="6"/>
      <c r="H594" s="111"/>
      <c r="I594" s="59"/>
    </row>
    <row r="595" spans="1:9" ht="14.25" customHeight="1">
      <c r="A595" s="5"/>
      <c r="B595" s="458"/>
      <c r="C595" s="20"/>
      <c r="D595" s="106"/>
      <c r="E595" s="6"/>
      <c r="F595" s="6"/>
      <c r="G595" s="6"/>
      <c r="H595" s="111"/>
      <c r="I595" s="59"/>
    </row>
    <row r="596" spans="1:9" ht="14.25" customHeight="1">
      <c r="A596" s="5"/>
      <c r="B596" s="459"/>
      <c r="C596" s="20"/>
      <c r="D596" s="357"/>
      <c r="E596" s="6"/>
      <c r="F596" s="6"/>
      <c r="G596" s="6"/>
      <c r="H596" s="111"/>
      <c r="I596" s="59"/>
    </row>
    <row r="597" spans="1:9" ht="14.25" customHeight="1">
      <c r="A597" s="95">
        <v>44297</v>
      </c>
      <c r="B597" s="222" t="s">
        <v>390</v>
      </c>
      <c r="C597" s="92"/>
      <c r="D597" s="358" t="s">
        <v>10</v>
      </c>
      <c r="E597" s="14">
        <f>SUM(E598:E606)</f>
        <v>0</v>
      </c>
      <c r="F597" s="14">
        <f>SUM(F598:F606)</f>
        <v>1171</v>
      </c>
      <c r="G597" s="11">
        <f>E597+F597</f>
        <v>1171</v>
      </c>
      <c r="H597" s="93"/>
      <c r="I597" s="6" t="s">
        <v>18</v>
      </c>
    </row>
    <row r="598" spans="1:9" ht="14.25" customHeight="1">
      <c r="A598" s="95"/>
      <c r="B598" s="460" t="s">
        <v>297</v>
      </c>
      <c r="C598" s="31">
        <v>2314</v>
      </c>
      <c r="D598" s="359" t="s">
        <v>298</v>
      </c>
      <c r="E598" s="13"/>
      <c r="F598" s="36">
        <v>200</v>
      </c>
      <c r="G598" s="49">
        <f aca="true" t="shared" si="13" ref="G598:G606">E598+F598</f>
        <v>200</v>
      </c>
      <c r="H598" s="94"/>
      <c r="I598" s="6"/>
    </row>
    <row r="599" spans="1:9" ht="14.25" customHeight="1">
      <c r="A599" s="5"/>
      <c r="B599" s="222"/>
      <c r="C599" s="117">
        <v>1150</v>
      </c>
      <c r="D599" s="360" t="s">
        <v>299</v>
      </c>
      <c r="E599" s="101"/>
      <c r="F599" s="101">
        <v>70</v>
      </c>
      <c r="G599" s="49">
        <f t="shared" si="13"/>
        <v>70</v>
      </c>
      <c r="H599" s="9"/>
      <c r="I599" s="9"/>
    </row>
    <row r="600" spans="1:9" ht="14.25" customHeight="1">
      <c r="A600" s="107"/>
      <c r="B600" s="222"/>
      <c r="C600" s="117">
        <v>1210</v>
      </c>
      <c r="D600" s="353" t="s">
        <v>280</v>
      </c>
      <c r="E600" s="101"/>
      <c r="F600" s="101">
        <v>10</v>
      </c>
      <c r="G600" s="49">
        <f t="shared" si="13"/>
        <v>10</v>
      </c>
      <c r="H600" s="9"/>
      <c r="I600" s="9"/>
    </row>
    <row r="601" spans="1:9" ht="14.25" customHeight="1">
      <c r="A601" s="107"/>
      <c r="B601" s="222"/>
      <c r="C601" s="19">
        <v>1150</v>
      </c>
      <c r="D601" s="74" t="s">
        <v>278</v>
      </c>
      <c r="E601" s="9"/>
      <c r="F601" s="101">
        <v>120</v>
      </c>
      <c r="G601" s="49">
        <f t="shared" si="13"/>
        <v>120</v>
      </c>
      <c r="H601" s="9"/>
      <c r="I601" s="9"/>
    </row>
    <row r="602" spans="1:9" ht="14.25" customHeight="1">
      <c r="A602" s="107"/>
      <c r="B602" s="222"/>
      <c r="C602" s="19">
        <v>1150</v>
      </c>
      <c r="D602" s="74" t="s">
        <v>294</v>
      </c>
      <c r="E602" s="9"/>
      <c r="F602" s="101">
        <v>50</v>
      </c>
      <c r="G602" s="49">
        <f t="shared" si="13"/>
        <v>50</v>
      </c>
      <c r="H602" s="9"/>
      <c r="I602" s="9"/>
    </row>
    <row r="603" spans="1:9" ht="14.25" customHeight="1">
      <c r="A603" s="107"/>
      <c r="B603" s="222"/>
      <c r="C603" s="19">
        <v>1150</v>
      </c>
      <c r="D603" s="74" t="s">
        <v>404</v>
      </c>
      <c r="E603" s="9"/>
      <c r="F603" s="101">
        <v>450</v>
      </c>
      <c r="G603" s="49">
        <f t="shared" si="13"/>
        <v>450</v>
      </c>
      <c r="H603" s="9"/>
      <c r="I603" s="9"/>
    </row>
    <row r="604" spans="1:9" ht="14.25" customHeight="1">
      <c r="A604" s="5"/>
      <c r="B604" s="222"/>
      <c r="C604" s="31">
        <v>2231</v>
      </c>
      <c r="D604" s="46" t="s">
        <v>300</v>
      </c>
      <c r="E604" s="13"/>
      <c r="F604" s="13">
        <v>100</v>
      </c>
      <c r="G604" s="49">
        <f t="shared" si="13"/>
        <v>100</v>
      </c>
      <c r="H604" s="12"/>
      <c r="I604" s="106"/>
    </row>
    <row r="605" spans="1:9" ht="14.25" customHeight="1">
      <c r="A605" s="107"/>
      <c r="B605" s="222"/>
      <c r="C605" s="19">
        <v>2314</v>
      </c>
      <c r="D605" s="46" t="s">
        <v>19</v>
      </c>
      <c r="E605" s="215"/>
      <c r="F605" s="215">
        <v>50</v>
      </c>
      <c r="G605" s="49">
        <f t="shared" si="13"/>
        <v>50</v>
      </c>
      <c r="H605" s="354"/>
      <c r="I605" s="355"/>
    </row>
    <row r="606" spans="1:9" ht="16.5" customHeight="1">
      <c r="A606" s="107"/>
      <c r="B606" s="222"/>
      <c r="C606" s="19">
        <v>1210</v>
      </c>
      <c r="D606" s="112" t="s">
        <v>275</v>
      </c>
      <c r="E606" s="215"/>
      <c r="F606" s="215">
        <v>121</v>
      </c>
      <c r="G606" s="49">
        <f t="shared" si="13"/>
        <v>121</v>
      </c>
      <c r="H606" s="354"/>
      <c r="I606" s="355"/>
    </row>
    <row r="607" spans="1:9" ht="14.25" customHeight="1">
      <c r="A607" s="107"/>
      <c r="B607" s="456"/>
      <c r="C607" s="19"/>
      <c r="D607" s="353"/>
      <c r="E607" s="101"/>
      <c r="F607" s="101"/>
      <c r="G607" s="49"/>
      <c r="H607" s="109"/>
      <c r="I607" s="110"/>
    </row>
    <row r="608" spans="1:9" ht="14.25" customHeight="1">
      <c r="A608" s="95">
        <v>43940</v>
      </c>
      <c r="B608" s="222" t="s">
        <v>301</v>
      </c>
      <c r="C608" s="31"/>
      <c r="D608" s="62" t="s">
        <v>10</v>
      </c>
      <c r="E608" s="14">
        <f>SUM(E609:E611)</f>
        <v>0</v>
      </c>
      <c r="F608" s="14">
        <f>SUM(F609:F611)</f>
        <v>174</v>
      </c>
      <c r="G608" s="11">
        <f>E608+F608</f>
        <v>174</v>
      </c>
      <c r="H608" s="93"/>
      <c r="I608" s="6" t="s">
        <v>18</v>
      </c>
    </row>
    <row r="609" spans="1:9" ht="14.25" customHeight="1">
      <c r="A609" s="6"/>
      <c r="B609" s="460" t="s">
        <v>302</v>
      </c>
      <c r="C609" s="19">
        <v>1150</v>
      </c>
      <c r="D609" s="74" t="s">
        <v>303</v>
      </c>
      <c r="E609" s="9"/>
      <c r="F609" s="9">
        <v>70</v>
      </c>
      <c r="G609" s="49">
        <f>E609+F609</f>
        <v>70</v>
      </c>
      <c r="H609" s="94"/>
      <c r="I609" s="6"/>
    </row>
    <row r="610" spans="1:9" ht="14.25" customHeight="1">
      <c r="A610" s="6"/>
      <c r="B610" s="460"/>
      <c r="C610" s="117">
        <v>1210</v>
      </c>
      <c r="D610" s="353" t="s">
        <v>280</v>
      </c>
      <c r="E610" s="9"/>
      <c r="F610" s="9">
        <v>4</v>
      </c>
      <c r="G610" s="49">
        <f>E610+F610</f>
        <v>4</v>
      </c>
      <c r="H610" s="94"/>
      <c r="I610" s="6"/>
    </row>
    <row r="611" spans="1:13" ht="14.25" customHeight="1">
      <c r="A611" s="6"/>
      <c r="B611" s="460"/>
      <c r="C611" s="19">
        <v>2231</v>
      </c>
      <c r="D611" s="74" t="s">
        <v>304</v>
      </c>
      <c r="E611" s="9"/>
      <c r="F611" s="9">
        <v>100</v>
      </c>
      <c r="G611" s="49">
        <f>E611+F611</f>
        <v>100</v>
      </c>
      <c r="H611" s="94"/>
      <c r="I611" s="6"/>
      <c r="J611" s="21"/>
      <c r="K611" s="21"/>
      <c r="L611" s="18"/>
      <c r="M611" s="18"/>
    </row>
    <row r="612" spans="1:13" ht="14.25" customHeight="1">
      <c r="A612" s="6"/>
      <c r="B612" s="222"/>
      <c r="C612" s="19"/>
      <c r="D612" s="74"/>
      <c r="E612" s="9"/>
      <c r="F612" s="9"/>
      <c r="G612" s="49"/>
      <c r="H612" s="94"/>
      <c r="I612" s="6"/>
      <c r="J612" s="21"/>
      <c r="K612" s="21"/>
      <c r="L612" s="18"/>
      <c r="M612" s="18"/>
    </row>
    <row r="613" spans="1:13" ht="14.25" customHeight="1">
      <c r="A613" s="95">
        <v>43945</v>
      </c>
      <c r="B613" s="222" t="s">
        <v>305</v>
      </c>
      <c r="C613" s="31"/>
      <c r="D613" s="62" t="s">
        <v>10</v>
      </c>
      <c r="E613" s="14">
        <f>SUM(E614:E620)</f>
        <v>0</v>
      </c>
      <c r="F613" s="14">
        <f>SUM(F614:F622)</f>
        <v>936</v>
      </c>
      <c r="G613" s="11">
        <f>E613+F613</f>
        <v>936</v>
      </c>
      <c r="H613" s="93"/>
      <c r="I613" s="6" t="s">
        <v>18</v>
      </c>
      <c r="J613" s="21"/>
      <c r="K613" s="21"/>
      <c r="L613" s="18"/>
      <c r="M613" s="18"/>
    </row>
    <row r="614" spans="1:13" ht="14.25" customHeight="1">
      <c r="A614" s="95"/>
      <c r="B614" s="74" t="s">
        <v>306</v>
      </c>
      <c r="C614" s="31">
        <v>2314</v>
      </c>
      <c r="D614" s="74" t="s">
        <v>20</v>
      </c>
      <c r="E614" s="73"/>
      <c r="F614" s="13">
        <v>150</v>
      </c>
      <c r="G614" s="49">
        <f aca="true" t="shared" si="14" ref="G614:G622">E614+F614</f>
        <v>150</v>
      </c>
      <c r="H614" s="93"/>
      <c r="I614" s="6"/>
      <c r="J614" s="21"/>
      <c r="K614" s="21"/>
      <c r="L614" s="18"/>
      <c r="M614" s="18"/>
    </row>
    <row r="615" spans="1:13" ht="14.25" customHeight="1">
      <c r="A615" s="95"/>
      <c r="B615" s="62"/>
      <c r="C615" s="31">
        <v>2314</v>
      </c>
      <c r="D615" s="74" t="s">
        <v>58</v>
      </c>
      <c r="E615" s="73"/>
      <c r="F615" s="13">
        <v>50</v>
      </c>
      <c r="G615" s="49">
        <f t="shared" si="14"/>
        <v>50</v>
      </c>
      <c r="H615" s="93"/>
      <c r="I615" s="6"/>
      <c r="J615" s="21"/>
      <c r="K615" s="21"/>
      <c r="L615" s="18"/>
      <c r="M615" s="18"/>
    </row>
    <row r="616" spans="1:13" ht="14.25" customHeight="1">
      <c r="A616" s="95"/>
      <c r="B616" s="62"/>
      <c r="C616" s="31">
        <v>2231</v>
      </c>
      <c r="D616" s="44" t="s">
        <v>307</v>
      </c>
      <c r="E616" s="73"/>
      <c r="F616" s="36">
        <v>150</v>
      </c>
      <c r="G616" s="49">
        <f t="shared" si="14"/>
        <v>150</v>
      </c>
      <c r="H616" s="94"/>
      <c r="I616" s="6"/>
      <c r="J616" s="21"/>
      <c r="K616" s="21"/>
      <c r="L616" s="18"/>
      <c r="M616" s="18"/>
    </row>
    <row r="617" spans="1:13" ht="14.25" customHeight="1">
      <c r="A617" s="95"/>
      <c r="B617" s="62"/>
      <c r="C617" s="31">
        <v>2231</v>
      </c>
      <c r="D617" s="44" t="s">
        <v>304</v>
      </c>
      <c r="E617" s="73"/>
      <c r="F617" s="36">
        <v>150</v>
      </c>
      <c r="G617" s="49">
        <f t="shared" si="14"/>
        <v>150</v>
      </c>
      <c r="H617" s="94"/>
      <c r="I617" s="6"/>
      <c r="J617" s="21"/>
      <c r="K617" s="21"/>
      <c r="L617" s="18"/>
      <c r="M617" s="18"/>
    </row>
    <row r="618" spans="1:13" ht="14.25" customHeight="1">
      <c r="A618" s="95"/>
      <c r="B618" s="62"/>
      <c r="C618" s="31">
        <v>2314</v>
      </c>
      <c r="D618" s="44" t="s">
        <v>308</v>
      </c>
      <c r="E618" s="73"/>
      <c r="F618" s="36">
        <v>300</v>
      </c>
      <c r="G618" s="49">
        <f t="shared" si="14"/>
        <v>300</v>
      </c>
      <c r="H618" s="94"/>
      <c r="I618" s="6"/>
      <c r="J618" s="21"/>
      <c r="K618" s="21"/>
      <c r="L618" s="18"/>
      <c r="M618" s="18"/>
    </row>
    <row r="619" spans="1:13" ht="14.25" customHeight="1">
      <c r="A619" s="95"/>
      <c r="B619" s="62"/>
      <c r="C619" s="19">
        <v>1150</v>
      </c>
      <c r="D619" s="44" t="s">
        <v>309</v>
      </c>
      <c r="E619" s="73"/>
      <c r="F619" s="36">
        <v>70</v>
      </c>
      <c r="G619" s="49">
        <f t="shared" si="14"/>
        <v>70</v>
      </c>
      <c r="H619" s="94"/>
      <c r="I619" s="6"/>
      <c r="J619" s="21"/>
      <c r="K619" s="21"/>
      <c r="L619" s="18"/>
      <c r="M619" s="18"/>
    </row>
    <row r="620" spans="1:13" ht="14.25" customHeight="1">
      <c r="A620" s="95"/>
      <c r="B620" s="62"/>
      <c r="C620" s="117">
        <v>1210</v>
      </c>
      <c r="D620" s="353" t="s">
        <v>280</v>
      </c>
      <c r="E620" s="73"/>
      <c r="F620" s="36">
        <v>4</v>
      </c>
      <c r="G620" s="49">
        <f t="shared" si="14"/>
        <v>4</v>
      </c>
      <c r="H620" s="94"/>
      <c r="I620" s="6"/>
      <c r="J620" s="21"/>
      <c r="K620" s="21"/>
      <c r="L620" s="18"/>
      <c r="M620" s="18"/>
    </row>
    <row r="621" spans="1:13" ht="14.25" customHeight="1">
      <c r="A621" s="95"/>
      <c r="B621" s="62"/>
      <c r="C621" s="19">
        <v>1150</v>
      </c>
      <c r="D621" s="44" t="s">
        <v>294</v>
      </c>
      <c r="E621" s="73"/>
      <c r="F621" s="36">
        <v>50</v>
      </c>
      <c r="G621" s="49">
        <f t="shared" si="14"/>
        <v>50</v>
      </c>
      <c r="H621" s="94"/>
      <c r="I621" s="6"/>
      <c r="J621" s="21"/>
      <c r="K621" s="21"/>
      <c r="L621" s="18"/>
      <c r="M621" s="18"/>
    </row>
    <row r="622" spans="1:13" ht="14.25" customHeight="1">
      <c r="A622" s="95"/>
      <c r="B622" s="62"/>
      <c r="C622" s="19">
        <v>1210</v>
      </c>
      <c r="D622" s="112" t="s">
        <v>275</v>
      </c>
      <c r="E622" s="73"/>
      <c r="F622" s="36">
        <v>12</v>
      </c>
      <c r="G622" s="42">
        <f t="shared" si="14"/>
        <v>12</v>
      </c>
      <c r="H622" s="94"/>
      <c r="I622" s="6"/>
      <c r="J622" s="21"/>
      <c r="K622" s="21"/>
      <c r="L622" s="18"/>
      <c r="M622" s="18"/>
    </row>
    <row r="623" spans="1:13" ht="14.25" customHeight="1">
      <c r="A623" s="95"/>
      <c r="B623" s="62"/>
      <c r="C623" s="19"/>
      <c r="D623" s="112"/>
      <c r="E623" s="73"/>
      <c r="F623" s="36"/>
      <c r="G623" s="42"/>
      <c r="H623" s="94"/>
      <c r="I623" s="6"/>
      <c r="J623" s="21"/>
      <c r="K623" s="21"/>
      <c r="L623" s="18"/>
      <c r="M623" s="18"/>
    </row>
    <row r="624" spans="1:13" ht="14.25" customHeight="1">
      <c r="A624" s="95" t="s">
        <v>399</v>
      </c>
      <c r="B624" s="4" t="s">
        <v>398</v>
      </c>
      <c r="C624" s="19"/>
      <c r="D624" s="454" t="s">
        <v>10</v>
      </c>
      <c r="E624" s="6">
        <f>E625+E626</f>
        <v>0</v>
      </c>
      <c r="F624" s="6">
        <f>F625+F626</f>
        <v>74</v>
      </c>
      <c r="G624" s="6">
        <f>E624+F624</f>
        <v>74</v>
      </c>
      <c r="H624" s="94"/>
      <c r="I624" s="6"/>
      <c r="J624" s="21"/>
      <c r="K624" s="21"/>
      <c r="L624" s="18"/>
      <c r="M624" s="18"/>
    </row>
    <row r="625" spans="1:13" ht="14.25" customHeight="1">
      <c r="A625" s="95"/>
      <c r="B625" s="106"/>
      <c r="C625" s="19">
        <v>1150</v>
      </c>
      <c r="D625" s="46" t="s">
        <v>278</v>
      </c>
      <c r="E625" s="9"/>
      <c r="F625" s="9">
        <v>70</v>
      </c>
      <c r="G625" s="9">
        <f>E625+F625</f>
        <v>70</v>
      </c>
      <c r="H625" s="94"/>
      <c r="I625" s="6"/>
      <c r="J625" s="21"/>
      <c r="K625" s="21"/>
      <c r="L625" s="18"/>
      <c r="M625" s="18"/>
    </row>
    <row r="626" spans="1:13" ht="14.25" customHeight="1">
      <c r="A626" s="95"/>
      <c r="B626" s="106"/>
      <c r="C626" s="19">
        <v>1210</v>
      </c>
      <c r="D626" s="353" t="s">
        <v>280</v>
      </c>
      <c r="E626" s="9"/>
      <c r="F626" s="9">
        <v>4</v>
      </c>
      <c r="G626" s="9">
        <f>E626+F626</f>
        <v>4</v>
      </c>
      <c r="H626" s="94"/>
      <c r="I626" s="6"/>
      <c r="J626" s="21"/>
      <c r="K626" s="21"/>
      <c r="L626" s="18"/>
      <c r="M626" s="18"/>
    </row>
    <row r="627" spans="1:13" ht="14.25" customHeight="1">
      <c r="A627" s="95"/>
      <c r="B627" s="106"/>
      <c r="C627" s="19"/>
      <c r="D627" s="353"/>
      <c r="E627" s="9"/>
      <c r="F627" s="9"/>
      <c r="G627" s="9"/>
      <c r="H627" s="94"/>
      <c r="I627" s="6"/>
      <c r="J627" s="21"/>
      <c r="K627" s="21"/>
      <c r="L627" s="18"/>
      <c r="M627" s="18"/>
    </row>
    <row r="628" spans="1:13" ht="14.25" customHeight="1">
      <c r="A628" s="95" t="s">
        <v>400</v>
      </c>
      <c r="B628" s="4" t="s">
        <v>395</v>
      </c>
      <c r="C628" s="19"/>
      <c r="D628" s="454" t="s">
        <v>10</v>
      </c>
      <c r="E628" s="6">
        <f>E629+E630</f>
        <v>0</v>
      </c>
      <c r="F628" s="6">
        <f>F629+F630</f>
        <v>74</v>
      </c>
      <c r="G628" s="6">
        <f>E628+F628</f>
        <v>74</v>
      </c>
      <c r="H628" s="94"/>
      <c r="I628" s="6"/>
      <c r="J628" s="21"/>
      <c r="K628" s="21"/>
      <c r="L628" s="18"/>
      <c r="M628" s="18"/>
    </row>
    <row r="629" spans="1:13" ht="14.25" customHeight="1">
      <c r="A629" s="95"/>
      <c r="B629" s="4"/>
      <c r="C629" s="19">
        <v>1150</v>
      </c>
      <c r="D629" s="46" t="s">
        <v>278</v>
      </c>
      <c r="E629" s="9"/>
      <c r="F629" s="9">
        <v>70</v>
      </c>
      <c r="G629" s="9">
        <f>E629+F629</f>
        <v>70</v>
      </c>
      <c r="H629" s="94"/>
      <c r="I629" s="6"/>
      <c r="J629" s="21"/>
      <c r="K629" s="21"/>
      <c r="L629" s="18"/>
      <c r="M629" s="18"/>
    </row>
    <row r="630" spans="1:13" ht="14.25" customHeight="1">
      <c r="A630" s="95"/>
      <c r="B630" s="4"/>
      <c r="C630" s="19">
        <v>1210</v>
      </c>
      <c r="D630" s="353" t="s">
        <v>280</v>
      </c>
      <c r="E630" s="9"/>
      <c r="F630" s="9">
        <v>4</v>
      </c>
      <c r="G630" s="9">
        <f>E630+F630</f>
        <v>4</v>
      </c>
      <c r="H630" s="94"/>
      <c r="I630" s="6"/>
      <c r="J630" s="21"/>
      <c r="K630" s="21"/>
      <c r="L630" s="18"/>
      <c r="M630" s="18"/>
    </row>
    <row r="631" spans="1:13" ht="14.25" customHeight="1">
      <c r="A631" s="95"/>
      <c r="B631" s="458"/>
      <c r="C631" s="461"/>
      <c r="D631" s="462"/>
      <c r="E631" s="9"/>
      <c r="F631" s="9"/>
      <c r="G631" s="9"/>
      <c r="H631" s="94"/>
      <c r="I631" s="6"/>
      <c r="J631" s="21"/>
      <c r="K631" s="21"/>
      <c r="L631" s="18"/>
      <c r="M631" s="18"/>
    </row>
    <row r="632" spans="1:13" ht="14.25" customHeight="1">
      <c r="A632" s="95"/>
      <c r="B632" s="458"/>
      <c r="C632" s="461"/>
      <c r="D632" s="462"/>
      <c r="E632" s="9"/>
      <c r="F632" s="9"/>
      <c r="G632" s="9"/>
      <c r="H632" s="94"/>
      <c r="I632" s="6"/>
      <c r="J632" s="21"/>
      <c r="K632" s="21"/>
      <c r="L632" s="18"/>
      <c r="M632" s="18"/>
    </row>
    <row r="633" spans="1:13" ht="14.25" customHeight="1">
      <c r="A633" s="95" t="s">
        <v>41</v>
      </c>
      <c r="B633" s="222" t="s">
        <v>310</v>
      </c>
      <c r="C633" s="461"/>
      <c r="D633" s="292" t="s">
        <v>10</v>
      </c>
      <c r="E633" s="14">
        <f>SUM(E634:E636)</f>
        <v>0</v>
      </c>
      <c r="F633" s="14">
        <f>SUM(F634:F636)</f>
        <v>1050</v>
      </c>
      <c r="G633" s="11">
        <f>E633+F633</f>
        <v>1050</v>
      </c>
      <c r="H633" s="93"/>
      <c r="I633" s="6" t="s">
        <v>18</v>
      </c>
      <c r="J633" s="21"/>
      <c r="K633" s="21"/>
      <c r="L633" s="18"/>
      <c r="M633" s="18"/>
    </row>
    <row r="634" spans="1:13" ht="14.25" customHeight="1">
      <c r="A634" s="95"/>
      <c r="B634" s="460" t="s">
        <v>311</v>
      </c>
      <c r="C634" s="461">
        <v>2314</v>
      </c>
      <c r="D634" s="463" t="s">
        <v>298</v>
      </c>
      <c r="E634" s="13"/>
      <c r="F634" s="13">
        <v>50</v>
      </c>
      <c r="G634" s="49">
        <f>E634+F634</f>
        <v>50</v>
      </c>
      <c r="H634" s="93"/>
      <c r="I634" s="6"/>
      <c r="J634" s="21"/>
      <c r="K634" s="21"/>
      <c r="L634" s="18"/>
      <c r="M634" s="18"/>
    </row>
    <row r="635" spans="1:13" ht="14.25" customHeight="1">
      <c r="A635" s="95"/>
      <c r="B635" s="222"/>
      <c r="C635" s="464">
        <v>2233</v>
      </c>
      <c r="D635" s="465" t="s">
        <v>249</v>
      </c>
      <c r="E635" s="9"/>
      <c r="F635" s="9">
        <v>400</v>
      </c>
      <c r="G635" s="49">
        <f>E635+F635</f>
        <v>400</v>
      </c>
      <c r="H635" s="93"/>
      <c r="I635" s="6"/>
      <c r="J635" s="21"/>
      <c r="K635" s="21"/>
      <c r="L635" s="18"/>
      <c r="M635" s="18"/>
    </row>
    <row r="636" spans="1:13" ht="14.25" customHeight="1">
      <c r="A636" s="95"/>
      <c r="B636" s="222"/>
      <c r="C636" s="461">
        <v>2264</v>
      </c>
      <c r="D636" s="455" t="s">
        <v>313</v>
      </c>
      <c r="E636" s="9"/>
      <c r="F636" s="9">
        <v>600</v>
      </c>
      <c r="G636" s="49">
        <f>E636+F636</f>
        <v>600</v>
      </c>
      <c r="H636" s="93"/>
      <c r="I636" s="6"/>
      <c r="J636" s="21"/>
      <c r="K636" s="21"/>
      <c r="L636" s="18"/>
      <c r="M636" s="18"/>
    </row>
    <row r="637" spans="1:13" ht="14.25" customHeight="1">
      <c r="A637" s="95"/>
      <c r="B637" s="222"/>
      <c r="C637" s="461"/>
      <c r="D637" s="455"/>
      <c r="E637" s="128"/>
      <c r="F637" s="9"/>
      <c r="G637" s="49"/>
      <c r="H637" s="93"/>
      <c r="I637" s="6"/>
      <c r="J637" s="21"/>
      <c r="K637" s="21"/>
      <c r="L637" s="18"/>
      <c r="M637" s="18"/>
    </row>
    <row r="638" spans="1:13" ht="14.25" customHeight="1">
      <c r="A638" s="95" t="s">
        <v>401</v>
      </c>
      <c r="B638" s="222" t="s">
        <v>402</v>
      </c>
      <c r="C638" s="461"/>
      <c r="D638" s="466" t="s">
        <v>10</v>
      </c>
      <c r="E638" s="6">
        <f>E639+E640</f>
        <v>0</v>
      </c>
      <c r="F638" s="6">
        <f>F639+F640</f>
        <v>74</v>
      </c>
      <c r="G638" s="6">
        <f>E638+F638</f>
        <v>74</v>
      </c>
      <c r="H638" s="93"/>
      <c r="I638" s="6"/>
      <c r="J638" s="21"/>
      <c r="K638" s="21"/>
      <c r="L638" s="18"/>
      <c r="M638" s="18"/>
    </row>
    <row r="639" spans="1:13" ht="14.25" customHeight="1">
      <c r="A639" s="95"/>
      <c r="B639" s="222"/>
      <c r="C639" s="461">
        <v>1150</v>
      </c>
      <c r="D639" s="455" t="s">
        <v>278</v>
      </c>
      <c r="E639" s="9"/>
      <c r="F639" s="9">
        <v>70</v>
      </c>
      <c r="G639" s="9">
        <f>E639+F639</f>
        <v>70</v>
      </c>
      <c r="H639" s="93"/>
      <c r="I639" s="6"/>
      <c r="J639" s="21"/>
      <c r="K639" s="21"/>
      <c r="L639" s="18"/>
      <c r="M639" s="18"/>
    </row>
    <row r="640" spans="1:13" ht="14.25" customHeight="1">
      <c r="A640" s="95"/>
      <c r="B640" s="222"/>
      <c r="C640" s="461">
        <v>1210</v>
      </c>
      <c r="D640" s="462" t="s">
        <v>280</v>
      </c>
      <c r="E640" s="9"/>
      <c r="F640" s="9">
        <v>4</v>
      </c>
      <c r="G640" s="9">
        <f>E640+F640</f>
        <v>4</v>
      </c>
      <c r="H640" s="93"/>
      <c r="I640" s="6"/>
      <c r="J640" s="21"/>
      <c r="K640" s="21"/>
      <c r="L640" s="18"/>
      <c r="M640" s="18"/>
    </row>
    <row r="641" spans="1:13" ht="14.25" customHeight="1">
      <c r="A641" s="95"/>
      <c r="B641" s="222"/>
      <c r="C641" s="461"/>
      <c r="D641" s="467"/>
      <c r="E641" s="88"/>
      <c r="F641" s="14"/>
      <c r="G641" s="11"/>
      <c r="H641" s="93"/>
      <c r="I641" s="6"/>
      <c r="J641" s="21"/>
      <c r="K641" s="21"/>
      <c r="L641" s="18"/>
      <c r="M641" s="18"/>
    </row>
    <row r="642" spans="1:13" ht="14.25" customHeight="1">
      <c r="A642" s="95"/>
      <c r="B642" s="222"/>
      <c r="C642" s="461"/>
      <c r="D642" s="467"/>
      <c r="E642" s="88"/>
      <c r="F642" s="14"/>
      <c r="G642" s="11"/>
      <c r="H642" s="93"/>
      <c r="I642" s="6"/>
      <c r="J642" s="21"/>
      <c r="K642" s="21"/>
      <c r="L642" s="18"/>
      <c r="M642" s="18"/>
    </row>
    <row r="643" spans="1:13" ht="14.25" customHeight="1">
      <c r="A643" s="95">
        <v>44001</v>
      </c>
      <c r="B643" s="222" t="s">
        <v>314</v>
      </c>
      <c r="C643" s="461"/>
      <c r="D643" s="222" t="s">
        <v>10</v>
      </c>
      <c r="E643" s="88">
        <f>SUM(E644:E659)</f>
        <v>0</v>
      </c>
      <c r="F643" s="14">
        <f>SUM(F644:F651)</f>
        <v>9300</v>
      </c>
      <c r="G643" s="11">
        <f>E643+F643</f>
        <v>9300</v>
      </c>
      <c r="H643" s="93"/>
      <c r="I643" s="6" t="s">
        <v>18</v>
      </c>
      <c r="J643" s="21"/>
      <c r="K643" s="21"/>
      <c r="L643" s="18"/>
      <c r="M643" s="18"/>
    </row>
    <row r="644" spans="1:13" ht="14.25" customHeight="1">
      <c r="A644" s="95"/>
      <c r="B644" s="460"/>
      <c r="C644" s="461">
        <v>1150</v>
      </c>
      <c r="D644" s="460" t="s">
        <v>315</v>
      </c>
      <c r="E644" s="73"/>
      <c r="F644" s="13">
        <v>4000</v>
      </c>
      <c r="G644" s="49">
        <f aca="true" t="shared" si="15" ref="G644:G651">E644+F644</f>
        <v>4000</v>
      </c>
      <c r="H644" s="361"/>
      <c r="I644" s="6"/>
      <c r="J644" s="21"/>
      <c r="K644" s="21"/>
      <c r="L644" s="18"/>
      <c r="M644" s="18"/>
    </row>
    <row r="645" spans="1:13" ht="14.25" customHeight="1">
      <c r="A645" s="95"/>
      <c r="B645" s="460"/>
      <c r="C645" s="461">
        <v>1210</v>
      </c>
      <c r="D645" s="460" t="s">
        <v>312</v>
      </c>
      <c r="E645" s="73"/>
      <c r="F645" s="13">
        <v>200</v>
      </c>
      <c r="G645" s="49">
        <f t="shared" si="15"/>
        <v>200</v>
      </c>
      <c r="H645" s="361"/>
      <c r="I645" s="6"/>
      <c r="J645" s="21"/>
      <c r="K645" s="21"/>
      <c r="L645" s="18"/>
      <c r="M645" s="18"/>
    </row>
    <row r="646" spans="1:13" ht="14.25" customHeight="1">
      <c r="A646" s="95"/>
      <c r="B646" s="222"/>
      <c r="C646" s="461">
        <v>2231</v>
      </c>
      <c r="D646" s="460" t="s">
        <v>161</v>
      </c>
      <c r="E646" s="73"/>
      <c r="F646" s="13">
        <v>700</v>
      </c>
      <c r="G646" s="49">
        <f t="shared" si="15"/>
        <v>700</v>
      </c>
      <c r="H646" s="361"/>
      <c r="I646" s="6"/>
      <c r="J646" s="21"/>
      <c r="K646" s="21"/>
      <c r="L646" s="18"/>
      <c r="M646" s="18"/>
    </row>
    <row r="647" spans="1:13" ht="14.25" customHeight="1">
      <c r="A647" s="95"/>
      <c r="B647" s="222"/>
      <c r="C647" s="461">
        <v>2233</v>
      </c>
      <c r="D647" s="460" t="s">
        <v>316</v>
      </c>
      <c r="E647" s="73"/>
      <c r="F647" s="13">
        <v>500</v>
      </c>
      <c r="G647" s="49">
        <f t="shared" si="15"/>
        <v>500</v>
      </c>
      <c r="H647" s="361"/>
      <c r="I647" s="6"/>
      <c r="J647" s="21"/>
      <c r="K647" s="21"/>
      <c r="L647" s="18"/>
      <c r="M647" s="18"/>
    </row>
    <row r="648" spans="1:13" ht="14.25" customHeight="1">
      <c r="A648" s="95"/>
      <c r="B648" s="222"/>
      <c r="C648" s="461">
        <v>2231</v>
      </c>
      <c r="D648" s="460" t="s">
        <v>317</v>
      </c>
      <c r="E648" s="73"/>
      <c r="F648" s="13">
        <v>1000</v>
      </c>
      <c r="G648" s="49">
        <f t="shared" si="15"/>
        <v>1000</v>
      </c>
      <c r="H648" s="361"/>
      <c r="I648" s="6"/>
      <c r="J648" s="21"/>
      <c r="K648" s="21"/>
      <c r="L648" s="18"/>
      <c r="M648" s="18"/>
    </row>
    <row r="649" spans="1:13" ht="14.25" customHeight="1">
      <c r="A649" s="95"/>
      <c r="B649" s="222"/>
      <c r="C649" s="461">
        <v>2314</v>
      </c>
      <c r="D649" s="460" t="s">
        <v>20</v>
      </c>
      <c r="E649" s="73"/>
      <c r="F649" s="13">
        <v>400</v>
      </c>
      <c r="G649" s="49">
        <f t="shared" si="15"/>
        <v>400</v>
      </c>
      <c r="H649" s="361"/>
      <c r="I649" s="6"/>
      <c r="J649" s="21"/>
      <c r="K649" s="21"/>
      <c r="L649" s="18"/>
      <c r="M649" s="18"/>
    </row>
    <row r="650" spans="1:13" ht="14.25" customHeight="1">
      <c r="A650" s="95"/>
      <c r="B650" s="222"/>
      <c r="C650" s="461">
        <v>2314</v>
      </c>
      <c r="D650" s="460" t="s">
        <v>19</v>
      </c>
      <c r="E650" s="73"/>
      <c r="F650" s="13">
        <v>500</v>
      </c>
      <c r="G650" s="49">
        <f t="shared" si="15"/>
        <v>500</v>
      </c>
      <c r="H650" s="361"/>
      <c r="I650" s="6"/>
      <c r="J650" s="21"/>
      <c r="K650" s="21"/>
      <c r="L650" s="18"/>
      <c r="M650" s="18"/>
    </row>
    <row r="651" spans="1:13" ht="14.25" customHeight="1">
      <c r="A651" s="95"/>
      <c r="B651" s="62"/>
      <c r="C651" s="19">
        <v>2264</v>
      </c>
      <c r="D651" s="74" t="s">
        <v>318</v>
      </c>
      <c r="E651" s="73"/>
      <c r="F651" s="13">
        <v>2000</v>
      </c>
      <c r="G651" s="49">
        <f t="shared" si="15"/>
        <v>2000</v>
      </c>
      <c r="H651" s="361"/>
      <c r="I651" s="6"/>
      <c r="J651" s="21"/>
      <c r="K651" s="21"/>
      <c r="L651" s="18"/>
      <c r="M651" s="18"/>
    </row>
    <row r="652" spans="1:13" ht="14.25" customHeight="1">
      <c r="A652" s="95"/>
      <c r="B652" s="62"/>
      <c r="C652" s="19"/>
      <c r="D652" s="74"/>
      <c r="E652" s="73"/>
      <c r="F652" s="13"/>
      <c r="G652" s="49"/>
      <c r="H652" s="361"/>
      <c r="I652" s="6"/>
      <c r="J652" s="21"/>
      <c r="K652" s="21"/>
      <c r="L652" s="18"/>
      <c r="M652" s="18"/>
    </row>
    <row r="653" spans="1:13" ht="14.25" customHeight="1">
      <c r="A653" s="95" t="s">
        <v>248</v>
      </c>
      <c r="B653" s="62" t="s">
        <v>391</v>
      </c>
      <c r="C653" s="19"/>
      <c r="D653" s="62" t="s">
        <v>10</v>
      </c>
      <c r="E653" s="88">
        <f>E654</f>
        <v>0</v>
      </c>
      <c r="F653" s="88">
        <f>F654</f>
        <v>1000</v>
      </c>
      <c r="G653" s="11">
        <f>E653+F653</f>
        <v>1000</v>
      </c>
      <c r="H653" s="361"/>
      <c r="I653" s="6" t="s">
        <v>18</v>
      </c>
      <c r="J653" s="21"/>
      <c r="K653" s="21"/>
      <c r="L653" s="18"/>
      <c r="M653" s="18"/>
    </row>
    <row r="654" spans="1:13" ht="14.25" customHeight="1">
      <c r="A654" s="95"/>
      <c r="B654" s="62"/>
      <c r="C654" s="19">
        <v>2231</v>
      </c>
      <c r="D654" s="74" t="s">
        <v>113</v>
      </c>
      <c r="E654" s="73"/>
      <c r="F654" s="13">
        <v>1000</v>
      </c>
      <c r="G654" s="49">
        <f>E654+F654</f>
        <v>1000</v>
      </c>
      <c r="H654" s="361"/>
      <c r="I654" s="6"/>
      <c r="J654" s="21"/>
      <c r="K654" s="21"/>
      <c r="L654" s="18"/>
      <c r="M654" s="18"/>
    </row>
    <row r="655" spans="1:13" ht="14.25" customHeight="1">
      <c r="A655" s="95"/>
      <c r="B655" s="62"/>
      <c r="C655" s="444"/>
      <c r="D655" s="449"/>
      <c r="E655" s="450"/>
      <c r="F655" s="445"/>
      <c r="G655" s="446"/>
      <c r="H655" s="361"/>
      <c r="I655" s="6"/>
      <c r="J655" s="21"/>
      <c r="K655" s="21"/>
      <c r="L655" s="18"/>
      <c r="M655" s="18"/>
    </row>
    <row r="656" spans="1:13" ht="14.25" customHeight="1">
      <c r="A656" s="95" t="s">
        <v>156</v>
      </c>
      <c r="B656" s="62" t="s">
        <v>403</v>
      </c>
      <c r="C656" s="19"/>
      <c r="D656" s="62" t="s">
        <v>10</v>
      </c>
      <c r="E656" s="88">
        <f>E657</f>
        <v>0</v>
      </c>
      <c r="F656" s="88">
        <f>F657</f>
        <v>2000</v>
      </c>
      <c r="G656" s="11">
        <f>E656+F656</f>
        <v>2000</v>
      </c>
      <c r="H656" s="361"/>
      <c r="I656" s="6"/>
      <c r="J656" s="21"/>
      <c r="K656" s="21"/>
      <c r="L656" s="18"/>
      <c r="M656" s="18"/>
    </row>
    <row r="657" spans="1:13" ht="14.25" customHeight="1">
      <c r="A657" s="95"/>
      <c r="B657" s="222"/>
      <c r="C657" s="19">
        <v>2231</v>
      </c>
      <c r="D657" s="74" t="s">
        <v>113</v>
      </c>
      <c r="E657" s="73"/>
      <c r="F657" s="13">
        <v>2000</v>
      </c>
      <c r="G657" s="49">
        <f>E657+F657</f>
        <v>2000</v>
      </c>
      <c r="H657" s="361"/>
      <c r="I657" s="6"/>
      <c r="J657" s="21"/>
      <c r="K657" s="21"/>
      <c r="L657" s="18"/>
      <c r="M657" s="18"/>
    </row>
    <row r="658" spans="1:13" ht="14.25" customHeight="1">
      <c r="A658" s="95"/>
      <c r="B658" s="222"/>
      <c r="C658" s="444"/>
      <c r="D658" s="449"/>
      <c r="E658" s="450"/>
      <c r="F658" s="445"/>
      <c r="G658" s="446"/>
      <c r="H658" s="361"/>
      <c r="I658" s="6"/>
      <c r="J658" s="21"/>
      <c r="K658" s="21"/>
      <c r="L658" s="18"/>
      <c r="M658" s="18"/>
    </row>
    <row r="659" spans="1:13" ht="14.25" customHeight="1">
      <c r="A659" s="95"/>
      <c r="B659" s="222"/>
      <c r="C659" s="92"/>
      <c r="D659" s="62"/>
      <c r="E659" s="14"/>
      <c r="F659" s="14"/>
      <c r="G659" s="11"/>
      <c r="H659" s="93"/>
      <c r="I659" s="6"/>
      <c r="J659" s="21"/>
      <c r="K659" s="21"/>
      <c r="L659" s="18"/>
      <c r="M659" s="18"/>
    </row>
    <row r="660" spans="1:13" ht="14.25" customHeight="1">
      <c r="A660" s="5" t="s">
        <v>319</v>
      </c>
      <c r="B660" s="222" t="s">
        <v>320</v>
      </c>
      <c r="C660" s="19"/>
      <c r="D660" s="62" t="s">
        <v>10</v>
      </c>
      <c r="E660" s="5">
        <f>SUM(E661:E666)</f>
        <v>0</v>
      </c>
      <c r="F660" s="5">
        <f>SUM(F661:F665)</f>
        <v>785</v>
      </c>
      <c r="G660" s="5">
        <f aca="true" t="shared" si="16" ref="G660:G665">E660+F660</f>
        <v>785</v>
      </c>
      <c r="H660" s="114"/>
      <c r="I660" s="6" t="s">
        <v>18</v>
      </c>
      <c r="J660" s="21"/>
      <c r="K660" s="21"/>
      <c r="L660" s="18"/>
      <c r="M660" s="18"/>
    </row>
    <row r="661" spans="1:13" ht="14.25" customHeight="1">
      <c r="A661" s="5"/>
      <c r="B661" s="460" t="s">
        <v>321</v>
      </c>
      <c r="C661" s="19">
        <v>1150</v>
      </c>
      <c r="D661" s="74" t="s">
        <v>163</v>
      </c>
      <c r="E661" s="203"/>
      <c r="F661" s="203">
        <v>300</v>
      </c>
      <c r="G661" s="203">
        <f t="shared" si="16"/>
        <v>300</v>
      </c>
      <c r="H661" s="113"/>
      <c r="J661" s="21"/>
      <c r="K661" s="21"/>
      <c r="L661" s="18"/>
      <c r="M661" s="18"/>
    </row>
    <row r="662" spans="1:13" ht="14.25" customHeight="1">
      <c r="A662" s="5"/>
      <c r="B662" s="460"/>
      <c r="C662" s="19">
        <v>1210</v>
      </c>
      <c r="D662" s="74" t="s">
        <v>312</v>
      </c>
      <c r="E662" s="203"/>
      <c r="F662" s="203">
        <v>15</v>
      </c>
      <c r="G662" s="203">
        <f t="shared" si="16"/>
        <v>15</v>
      </c>
      <c r="H662" s="113"/>
      <c r="J662" s="21"/>
      <c r="K662" s="21"/>
      <c r="L662" s="18"/>
      <c r="M662" s="18"/>
    </row>
    <row r="663" spans="1:13" ht="14.25" customHeight="1">
      <c r="A663" s="5"/>
      <c r="B663" s="222"/>
      <c r="C663" s="19">
        <v>1150</v>
      </c>
      <c r="D663" s="74" t="s">
        <v>322</v>
      </c>
      <c r="E663" s="203"/>
      <c r="F663" s="203">
        <v>70</v>
      </c>
      <c r="G663" s="203">
        <f t="shared" si="16"/>
        <v>70</v>
      </c>
      <c r="H663" s="113"/>
      <c r="J663" s="21"/>
      <c r="K663" s="21"/>
      <c r="L663" s="18"/>
      <c r="M663" s="18"/>
    </row>
    <row r="664" spans="1:13" ht="14.25" customHeight="1">
      <c r="A664" s="5"/>
      <c r="B664" s="468"/>
      <c r="C664" s="96">
        <v>2314</v>
      </c>
      <c r="D664" s="74" t="s">
        <v>20</v>
      </c>
      <c r="E664" s="203"/>
      <c r="F664" s="203">
        <v>100</v>
      </c>
      <c r="G664" s="203">
        <f t="shared" si="16"/>
        <v>100</v>
      </c>
      <c r="H664" s="113"/>
      <c r="J664" s="21"/>
      <c r="K664" s="21"/>
      <c r="L664" s="18"/>
      <c r="M664" s="18"/>
    </row>
    <row r="665" spans="1:13" ht="14.25" customHeight="1">
      <c r="A665" s="5"/>
      <c r="B665" s="468"/>
      <c r="C665" s="19">
        <v>2231</v>
      </c>
      <c r="D665" s="74" t="s">
        <v>323</v>
      </c>
      <c r="E665" s="203"/>
      <c r="F665" s="203">
        <v>300</v>
      </c>
      <c r="G665" s="203">
        <f t="shared" si="16"/>
        <v>300</v>
      </c>
      <c r="H665" s="113"/>
      <c r="J665" s="21"/>
      <c r="K665" s="21"/>
      <c r="L665" s="18"/>
      <c r="M665" s="18"/>
    </row>
    <row r="666" spans="1:13" ht="14.25" customHeight="1">
      <c r="A666" s="5"/>
      <c r="B666" s="468"/>
      <c r="C666" s="15"/>
      <c r="D666" s="74"/>
      <c r="E666" s="203"/>
      <c r="F666" s="203"/>
      <c r="G666" s="203"/>
      <c r="H666" s="113"/>
      <c r="J666" s="21"/>
      <c r="K666" s="21"/>
      <c r="L666" s="18"/>
      <c r="M666" s="18"/>
    </row>
    <row r="667" spans="1:13" ht="41.25" customHeight="1">
      <c r="A667" s="5" t="s">
        <v>324</v>
      </c>
      <c r="B667" s="468" t="s">
        <v>325</v>
      </c>
      <c r="C667" s="15"/>
      <c r="D667" s="62" t="s">
        <v>10</v>
      </c>
      <c r="E667" s="5">
        <f>SUM(E668:E670)</f>
        <v>0</v>
      </c>
      <c r="F667" s="5">
        <f>SUM(F668:F670)</f>
        <v>730</v>
      </c>
      <c r="G667" s="5">
        <f>E667+F667</f>
        <v>730</v>
      </c>
      <c r="H667" s="114"/>
      <c r="I667" s="6" t="s">
        <v>18</v>
      </c>
      <c r="J667" s="21"/>
      <c r="K667" s="21"/>
      <c r="L667" s="18"/>
      <c r="M667" s="18"/>
    </row>
    <row r="668" spans="1:13" ht="14.25" customHeight="1">
      <c r="A668" s="5"/>
      <c r="B668" s="468"/>
      <c r="C668" s="19">
        <v>1150</v>
      </c>
      <c r="D668" s="74" t="s">
        <v>326</v>
      </c>
      <c r="E668" s="203"/>
      <c r="F668" s="203">
        <v>600</v>
      </c>
      <c r="G668" s="203">
        <f>E668+F668</f>
        <v>600</v>
      </c>
      <c r="H668" s="113"/>
      <c r="J668" s="21"/>
      <c r="K668" s="21"/>
      <c r="L668" s="18"/>
      <c r="M668" s="18"/>
    </row>
    <row r="669" spans="1:13" ht="14.25" customHeight="1">
      <c r="A669" s="5"/>
      <c r="B669" s="468"/>
      <c r="C669" s="19">
        <v>1210</v>
      </c>
      <c r="D669" s="74" t="s">
        <v>312</v>
      </c>
      <c r="E669" s="203"/>
      <c r="F669" s="203">
        <v>30</v>
      </c>
      <c r="G669" s="203">
        <f>E669+F669</f>
        <v>30</v>
      </c>
      <c r="H669" s="113"/>
      <c r="J669" s="21"/>
      <c r="K669" s="21"/>
      <c r="L669" s="18"/>
      <c r="M669" s="18"/>
    </row>
    <row r="670" spans="1:13" ht="14.25" customHeight="1">
      <c r="A670" s="237"/>
      <c r="B670" s="469"/>
      <c r="C670" s="19">
        <v>2231</v>
      </c>
      <c r="D670" s="74" t="s">
        <v>327</v>
      </c>
      <c r="E670" s="248"/>
      <c r="F670" s="248">
        <v>100</v>
      </c>
      <c r="G670" s="203">
        <f>E670+F670</f>
        <v>100</v>
      </c>
      <c r="H670" s="362"/>
      <c r="I670" s="363"/>
      <c r="J670" s="21"/>
      <c r="K670" s="21"/>
      <c r="L670" s="18"/>
      <c r="M670" s="18"/>
    </row>
    <row r="671" spans="1:13" ht="14.25" customHeight="1">
      <c r="A671" s="364"/>
      <c r="B671" s="469"/>
      <c r="C671" s="19"/>
      <c r="D671" s="62"/>
      <c r="E671" s="250"/>
      <c r="F671" s="250"/>
      <c r="G671" s="250"/>
      <c r="H671" s="250"/>
      <c r="I671" s="115"/>
      <c r="J671" s="21"/>
      <c r="K671" s="21"/>
      <c r="L671" s="18"/>
      <c r="M671" s="18"/>
    </row>
    <row r="672" spans="1:13" ht="14.25" customHeight="1">
      <c r="A672" s="367">
        <v>44105</v>
      </c>
      <c r="B672" s="456" t="s">
        <v>328</v>
      </c>
      <c r="C672" s="368"/>
      <c r="D672" s="369" t="s">
        <v>10</v>
      </c>
      <c r="E672" s="110">
        <f>E673+E674</f>
        <v>0</v>
      </c>
      <c r="F672" s="110">
        <f>F673+F674</f>
        <v>150</v>
      </c>
      <c r="G672" s="11">
        <f>E672+F672</f>
        <v>150</v>
      </c>
      <c r="H672" s="109"/>
      <c r="I672" s="6" t="s">
        <v>18</v>
      </c>
      <c r="J672" s="21"/>
      <c r="K672" s="21"/>
      <c r="L672" s="18"/>
      <c r="M672" s="18"/>
    </row>
    <row r="673" spans="1:13" ht="14.25" customHeight="1">
      <c r="A673" s="5"/>
      <c r="B673" s="370" t="s">
        <v>329</v>
      </c>
      <c r="C673" s="19">
        <v>2314</v>
      </c>
      <c r="D673" s="74" t="s">
        <v>20</v>
      </c>
      <c r="E673" s="9"/>
      <c r="F673" s="9">
        <v>50</v>
      </c>
      <c r="G673" s="49">
        <f>E673+F673</f>
        <v>50</v>
      </c>
      <c r="H673" s="111"/>
      <c r="I673" s="6"/>
      <c r="J673" s="21"/>
      <c r="K673" s="21"/>
      <c r="L673" s="18"/>
      <c r="M673" s="18"/>
    </row>
    <row r="674" spans="1:13" ht="14.25" customHeight="1">
      <c r="A674" s="5"/>
      <c r="B674" s="62" t="s">
        <v>330</v>
      </c>
      <c r="C674" s="19">
        <v>2314</v>
      </c>
      <c r="D674" s="74" t="s">
        <v>19</v>
      </c>
      <c r="E674" s="9"/>
      <c r="F674" s="9">
        <v>100</v>
      </c>
      <c r="G674" s="49">
        <f>E674+F674</f>
        <v>100</v>
      </c>
      <c r="H674" s="111"/>
      <c r="I674" s="6"/>
      <c r="J674" s="21"/>
      <c r="K674" s="21"/>
      <c r="L674" s="18"/>
      <c r="M674" s="18"/>
    </row>
    <row r="675" spans="1:13" ht="14.25" customHeight="1">
      <c r="A675" s="5"/>
      <c r="B675" s="62"/>
      <c r="C675" s="31"/>
      <c r="D675" s="46"/>
      <c r="E675" s="33"/>
      <c r="F675" s="33"/>
      <c r="G675" s="33"/>
      <c r="H675" s="111"/>
      <c r="I675" s="6"/>
      <c r="J675" s="21"/>
      <c r="K675" s="21"/>
      <c r="L675" s="18"/>
      <c r="M675" s="18"/>
    </row>
    <row r="676" spans="1:13" ht="27.75" customHeight="1">
      <c r="A676" s="6"/>
      <c r="B676" s="62" t="s">
        <v>405</v>
      </c>
      <c r="C676" s="19">
        <v>2233</v>
      </c>
      <c r="D676" s="470" t="s">
        <v>249</v>
      </c>
      <c r="E676" s="6"/>
      <c r="F676" s="6">
        <v>11280</v>
      </c>
      <c r="G676" s="6">
        <f>E676+F676</f>
        <v>11280</v>
      </c>
      <c r="H676" s="94"/>
      <c r="I676" s="6"/>
      <c r="J676" s="21"/>
      <c r="K676" s="21"/>
      <c r="L676" s="18"/>
      <c r="M676" s="18"/>
    </row>
    <row r="677" spans="1:13" ht="14.25" customHeight="1">
      <c r="A677" s="228"/>
      <c r="B677" s="62"/>
      <c r="C677" s="19"/>
      <c r="D677" s="371"/>
      <c r="E677" s="9"/>
      <c r="F677" s="101"/>
      <c r="G677" s="49"/>
      <c r="H677" s="9"/>
      <c r="I677" s="9"/>
      <c r="J677" s="21"/>
      <c r="K677" s="21"/>
      <c r="L677" s="18"/>
      <c r="M677" s="18"/>
    </row>
    <row r="678" spans="1:13" ht="14.25" customHeight="1">
      <c r="A678" s="97"/>
      <c r="B678" s="37"/>
      <c r="C678" s="20"/>
      <c r="D678" s="4" t="s">
        <v>331</v>
      </c>
      <c r="E678" s="11">
        <f>E523+E527+E534+E539+E544+E547+E551+E555+E560+E565+E570+E577+E584+E588+E592+E597+E608+E613+E624+E628+E633+E638+E643+E653+E656+E660+E667+E672+E676</f>
        <v>0</v>
      </c>
      <c r="F678" s="11">
        <f>F523+F527+F534+F539+F544+F547+F551+F555+F560+F565+F570+F577+F584+F588+F592+F597+F608+F613+F624+F628+F633+F638+F643+F653+F656+F660+F667+F672+F676</f>
        <v>34408</v>
      </c>
      <c r="G678" s="11">
        <f>G523+G527+G534+G539+G544+G547+G551+G555+G560+G565+G570+G577+G584+G588+G592+G597+G608+G613+G624+G628+G633+G638+G643+G653+G656+G660+G667+G672+G676</f>
        <v>34408</v>
      </c>
      <c r="H678" s="93"/>
      <c r="I678" s="6"/>
      <c r="J678" s="21"/>
      <c r="K678" s="21"/>
      <c r="L678" s="18"/>
      <c r="M678" s="18"/>
    </row>
    <row r="679" spans="1:13" ht="14.25" customHeight="1">
      <c r="A679" s="97"/>
      <c r="B679" s="372"/>
      <c r="C679" s="20">
        <v>1150</v>
      </c>
      <c r="D679" s="62"/>
      <c r="E679" s="14">
        <f>E528+E531+E535+E536+E540+E541+E548+E552+E556+E557+E561+E562+E566+E567+E571+E580+E581+E585+E589+E599+E601+E602+E603+E609+E619+E621+E625+E629+E639+E644+E661+E663+E668</f>
        <v>0</v>
      </c>
      <c r="F679" s="14">
        <f>F528+F531+F535+F536+F540+F541+F548+F552+F556+F557+F561+F562+F566+F567+F571+F580+F581+F585+F589+F599+F601+F602+F603+F609+F619+F621+F625+F629+F639+F644+F661+F663+F668</f>
        <v>9750</v>
      </c>
      <c r="G679" s="14">
        <f>G528+G531+G535+G536+G540+G541+G548+G552+G556+G557+G561+G562+G566+G567+G571+G580+G581+G585+G589+G599+G601+G602+G603+G609+G619+G621+G625+G629+G639+G644+G661+G663+G668</f>
        <v>9750</v>
      </c>
      <c r="H679" s="93"/>
      <c r="I679" s="6"/>
      <c r="J679" s="21"/>
      <c r="K679" s="21"/>
      <c r="L679" s="18"/>
      <c r="M679" s="18"/>
    </row>
    <row r="680" spans="1:13" ht="14.25" customHeight="1">
      <c r="A680" s="97"/>
      <c r="B680" s="62"/>
      <c r="C680" s="20">
        <v>1210</v>
      </c>
      <c r="D680" s="62"/>
      <c r="E680" s="14">
        <f>E532+E537+E542+E549+E553+E558+E563+E568+E572+E582+E586+E590+E600+E606+E610+E620+E622+E626+E630+E640+E645+E662+E669</f>
        <v>0</v>
      </c>
      <c r="F680" s="14">
        <f>F532+F537+F542+F549+F553+F558+F563+F568+F572+F582+F586+F590+F600+F606+F610+F620+F622+F626+F630+F640+F645+F662+F669</f>
        <v>778</v>
      </c>
      <c r="G680" s="14">
        <f>G532+G537+G542+G549+G553+G558+G563+G568+G572+G582+G586+G590+G600+G606+G610+G620+G622+G626+G630+G640+G645+G662+G669</f>
        <v>778</v>
      </c>
      <c r="H680" s="93"/>
      <c r="I680" s="6"/>
      <c r="J680" s="21"/>
      <c r="K680" s="21"/>
      <c r="L680" s="18"/>
      <c r="M680" s="18"/>
    </row>
    <row r="681" spans="1:13" ht="14.25" customHeight="1">
      <c r="A681" s="97"/>
      <c r="B681" s="62"/>
      <c r="C681" s="373">
        <v>2231</v>
      </c>
      <c r="D681" s="4"/>
      <c r="E681" s="11">
        <f>E525+E530+E579+E604+E611+E616+E617+E646+E648+E654+E657+E665+E670</f>
        <v>0</v>
      </c>
      <c r="F681" s="11">
        <f>F525+F530+F579+F604+F611+F616+F617+F646+F648+F654+F657+F665+F670</f>
        <v>6200</v>
      </c>
      <c r="G681" s="11">
        <f>G525+G530+G579+G604+G611+G616+G617+G646+G648+G654+G657+G665+G670</f>
        <v>6200</v>
      </c>
      <c r="H681" s="93"/>
      <c r="I681" s="6"/>
      <c r="J681" s="21"/>
      <c r="K681" s="21"/>
      <c r="L681" s="18"/>
      <c r="M681" s="18"/>
    </row>
    <row r="682" spans="1:13" ht="14.25" customHeight="1">
      <c r="A682" s="97"/>
      <c r="B682" s="62"/>
      <c r="C682" s="20">
        <v>2233</v>
      </c>
      <c r="D682" s="62"/>
      <c r="E682" s="14">
        <f>E545+E635+E647+E676</f>
        <v>0</v>
      </c>
      <c r="F682" s="14">
        <f>F545+F635+F647+F676</f>
        <v>12580</v>
      </c>
      <c r="G682" s="14">
        <f>G545+G635+G647+G676</f>
        <v>12580</v>
      </c>
      <c r="H682" s="93"/>
      <c r="I682" s="6"/>
      <c r="J682" s="21"/>
      <c r="K682" s="21"/>
      <c r="L682" s="18"/>
      <c r="M682" s="18"/>
    </row>
    <row r="683" spans="1:13" ht="14.25" customHeight="1">
      <c r="A683" s="97"/>
      <c r="B683" s="62"/>
      <c r="C683" s="20">
        <v>2264</v>
      </c>
      <c r="D683" s="62"/>
      <c r="E683" s="14">
        <f>E636+E651</f>
        <v>0</v>
      </c>
      <c r="F683" s="14">
        <f>F636+F651</f>
        <v>2600</v>
      </c>
      <c r="G683" s="14">
        <f>G636+G651</f>
        <v>2600</v>
      </c>
      <c r="H683" s="93"/>
      <c r="I683" s="6"/>
      <c r="J683" s="21"/>
      <c r="K683" s="21"/>
      <c r="L683" s="18"/>
      <c r="M683" s="18"/>
    </row>
    <row r="684" spans="1:13" ht="14.25" customHeight="1">
      <c r="A684" s="97"/>
      <c r="B684" s="62"/>
      <c r="C684" s="20">
        <v>2314</v>
      </c>
      <c r="D684" s="4"/>
      <c r="E684" s="11">
        <f>E524+E529+E578+E593+E598+E605+E614+E615+E618+E634+E649+E650+E664+E673+E674</f>
        <v>0</v>
      </c>
      <c r="F684" s="11">
        <f>F524+F529+F578+F593+F598+F605+F614+F615+F618+F634+F649+F650+F664+F673+F674</f>
        <v>2500</v>
      </c>
      <c r="G684" s="11">
        <f>G524+G529+G578+G593+G598+G605+G614+G615+G618+G634+G649+G650+G664+G673+G674</f>
        <v>2500</v>
      </c>
      <c r="H684" s="93"/>
      <c r="I684" s="6"/>
      <c r="J684" s="21"/>
      <c r="K684" s="21"/>
      <c r="L684" s="18"/>
      <c r="M684" s="18"/>
    </row>
    <row r="685" spans="1:13" ht="14.25" customHeight="1">
      <c r="A685" s="97"/>
      <c r="B685" s="62"/>
      <c r="C685" s="19"/>
      <c r="D685" s="4" t="s">
        <v>203</v>
      </c>
      <c r="E685" s="11">
        <f>SUM(E679:E684)</f>
        <v>0</v>
      </c>
      <c r="F685" s="11">
        <f>SUM(F679:F684)</f>
        <v>34408</v>
      </c>
      <c r="G685" s="11">
        <f>SUM(G679:G684)</f>
        <v>34408</v>
      </c>
      <c r="H685" s="93"/>
      <c r="I685" s="6"/>
      <c r="J685" s="21"/>
      <c r="K685" s="21"/>
      <c r="L685" s="18"/>
      <c r="M685" s="18"/>
    </row>
    <row r="686" spans="1:13" ht="14.25" customHeight="1">
      <c r="A686" s="471"/>
      <c r="B686" s="472"/>
      <c r="C686" s="473"/>
      <c r="D686" s="474"/>
      <c r="E686" s="475"/>
      <c r="F686" s="475"/>
      <c r="G686" s="475"/>
      <c r="H686" s="476"/>
      <c r="I686" s="477"/>
      <c r="J686" s="21"/>
      <c r="K686" s="21"/>
      <c r="L686" s="18"/>
      <c r="M686" s="18"/>
    </row>
    <row r="687" spans="1:9" ht="12.75">
      <c r="A687" s="485" t="s">
        <v>204</v>
      </c>
      <c r="B687" s="485"/>
      <c r="C687" s="485"/>
      <c r="D687" s="485"/>
      <c r="E687" s="485"/>
      <c r="F687" s="485"/>
      <c r="G687" s="485"/>
      <c r="H687" s="485"/>
      <c r="I687" s="485"/>
    </row>
    <row r="688" spans="1:9" ht="36">
      <c r="A688" s="20" t="s">
        <v>2</v>
      </c>
      <c r="B688" s="20" t="s">
        <v>3</v>
      </c>
      <c r="C688" s="20" t="s">
        <v>4</v>
      </c>
      <c r="D688" s="20" t="s">
        <v>5</v>
      </c>
      <c r="E688" s="140" t="s">
        <v>6</v>
      </c>
      <c r="F688" s="140" t="s">
        <v>11</v>
      </c>
      <c r="G688" s="140" t="s">
        <v>7</v>
      </c>
      <c r="H688" s="111" t="s">
        <v>8</v>
      </c>
      <c r="I688" s="267" t="s">
        <v>9</v>
      </c>
    </row>
    <row r="689" spans="1:9" ht="12.75">
      <c r="A689" s="16" t="s">
        <v>25</v>
      </c>
      <c r="B689" s="16" t="s">
        <v>205</v>
      </c>
      <c r="C689" s="19">
        <v>21393</v>
      </c>
      <c r="D689" s="16" t="s">
        <v>10</v>
      </c>
      <c r="E689" s="14">
        <f>E690+E691</f>
        <v>100</v>
      </c>
      <c r="F689" s="14">
        <f>F690+F691</f>
        <v>0</v>
      </c>
      <c r="G689" s="270">
        <f aca="true" t="shared" si="17" ref="G689:G736">E689+F689</f>
        <v>100</v>
      </c>
      <c r="H689" s="16">
        <v>500</v>
      </c>
      <c r="I689" s="268" t="s">
        <v>206</v>
      </c>
    </row>
    <row r="690" spans="1:9" ht="12.75">
      <c r="A690" s="16"/>
      <c r="B690" s="16"/>
      <c r="C690" s="15">
        <v>2231</v>
      </c>
      <c r="D690" s="74" t="s">
        <v>207</v>
      </c>
      <c r="E690" s="15">
        <v>50</v>
      </c>
      <c r="F690" s="16"/>
      <c r="G690" s="179">
        <f t="shared" si="17"/>
        <v>50</v>
      </c>
      <c r="H690" s="16"/>
      <c r="I690" s="268"/>
    </row>
    <row r="691" spans="1:9" ht="12.75">
      <c r="A691" s="16"/>
      <c r="B691" s="16"/>
      <c r="C691" s="15">
        <v>2231</v>
      </c>
      <c r="D691" s="74" t="s">
        <v>208</v>
      </c>
      <c r="E691" s="15">
        <v>50</v>
      </c>
      <c r="F691" s="14"/>
      <c r="G691" s="179">
        <f t="shared" si="17"/>
        <v>50</v>
      </c>
      <c r="H691" s="16"/>
      <c r="I691" s="16"/>
    </row>
    <row r="692" spans="1:9" ht="12.75">
      <c r="A692" s="16"/>
      <c r="B692" s="16"/>
      <c r="C692" s="15"/>
      <c r="D692" s="74"/>
      <c r="E692" s="15"/>
      <c r="F692" s="14"/>
      <c r="G692" s="179"/>
      <c r="H692" s="16"/>
      <c r="I692" s="16"/>
    </row>
    <row r="693" spans="1:9" ht="12.75">
      <c r="A693" s="16"/>
      <c r="B693" s="16" t="s">
        <v>205</v>
      </c>
      <c r="C693" s="15">
        <v>21393</v>
      </c>
      <c r="D693" s="62" t="s">
        <v>10</v>
      </c>
      <c r="E693" s="16">
        <f>E694+E695</f>
        <v>100</v>
      </c>
      <c r="F693" s="16">
        <f>F694+F695</f>
        <v>0</v>
      </c>
      <c r="G693" s="16">
        <f t="shared" si="17"/>
        <v>100</v>
      </c>
      <c r="H693" s="16">
        <v>500</v>
      </c>
      <c r="I693" s="268" t="s">
        <v>206</v>
      </c>
    </row>
    <row r="694" spans="1:9" ht="12.75">
      <c r="A694" s="16"/>
      <c r="B694" s="16"/>
      <c r="C694" s="15">
        <v>2231</v>
      </c>
      <c r="D694" s="74" t="s">
        <v>207</v>
      </c>
      <c r="E694" s="15">
        <v>50</v>
      </c>
      <c r="F694" s="13"/>
      <c r="G694" s="179">
        <f t="shared" si="17"/>
        <v>50</v>
      </c>
      <c r="H694" s="16"/>
      <c r="I694" s="268"/>
    </row>
    <row r="695" spans="1:9" ht="12.75">
      <c r="A695" s="99"/>
      <c r="B695" s="16"/>
      <c r="C695" s="15">
        <v>2231</v>
      </c>
      <c r="D695" s="15" t="s">
        <v>208</v>
      </c>
      <c r="E695" s="15">
        <v>50</v>
      </c>
      <c r="F695" s="157"/>
      <c r="G695" s="179">
        <f t="shared" si="17"/>
        <v>50</v>
      </c>
      <c r="H695" s="271"/>
      <c r="I695" s="5"/>
    </row>
    <row r="696" spans="1:9" ht="12.75">
      <c r="A696" s="99"/>
      <c r="B696" s="16"/>
      <c r="C696" s="15"/>
      <c r="D696" s="15"/>
      <c r="E696" s="15"/>
      <c r="F696" s="157"/>
      <c r="G696" s="179"/>
      <c r="H696" s="271"/>
      <c r="I696" s="5"/>
    </row>
    <row r="697" spans="1:9" ht="12.75">
      <c r="A697" s="205"/>
      <c r="B697" s="16" t="s">
        <v>205</v>
      </c>
      <c r="C697" s="15">
        <v>21393</v>
      </c>
      <c r="D697" s="62" t="s">
        <v>10</v>
      </c>
      <c r="E697" s="47">
        <f>E698+E699</f>
        <v>100</v>
      </c>
      <c r="F697" s="47">
        <f>F698+F699</f>
        <v>0</v>
      </c>
      <c r="G697" s="270">
        <f t="shared" si="17"/>
        <v>100</v>
      </c>
      <c r="H697" s="272">
        <v>500</v>
      </c>
      <c r="I697" s="268" t="s">
        <v>206</v>
      </c>
    </row>
    <row r="698" spans="1:9" ht="12.75">
      <c r="A698" s="205"/>
      <c r="B698" s="16"/>
      <c r="C698" s="15">
        <v>2231</v>
      </c>
      <c r="D698" s="74" t="s">
        <v>207</v>
      </c>
      <c r="E698" s="15">
        <v>50</v>
      </c>
      <c r="F698" s="273"/>
      <c r="G698" s="179">
        <f t="shared" si="17"/>
        <v>50</v>
      </c>
      <c r="H698" s="272"/>
      <c r="I698" s="268"/>
    </row>
    <row r="699" spans="1:9" ht="12.75">
      <c r="A699" s="100"/>
      <c r="B699" s="16"/>
      <c r="C699" s="176">
        <v>2231</v>
      </c>
      <c r="D699" s="15" t="s">
        <v>208</v>
      </c>
      <c r="E699" s="274">
        <v>50</v>
      </c>
      <c r="F699" s="275"/>
      <c r="G699" s="179">
        <f t="shared" si="17"/>
        <v>50</v>
      </c>
      <c r="H699" s="276"/>
      <c r="I699" s="277"/>
    </row>
    <row r="700" spans="1:9" ht="12.75">
      <c r="A700" s="100"/>
      <c r="B700" s="22"/>
      <c r="C700" s="278"/>
      <c r="D700" s="15"/>
      <c r="E700" s="87"/>
      <c r="F700" s="275"/>
      <c r="G700" s="179"/>
      <c r="H700" s="276"/>
      <c r="I700" s="277"/>
    </row>
    <row r="701" spans="1:9" ht="12.75">
      <c r="A701" s="205" t="s">
        <v>79</v>
      </c>
      <c r="B701" s="16" t="s">
        <v>205</v>
      </c>
      <c r="C701" s="15">
        <v>21393</v>
      </c>
      <c r="D701" s="62" t="s">
        <v>10</v>
      </c>
      <c r="E701" s="279">
        <f>E702+E703</f>
        <v>100</v>
      </c>
      <c r="F701" s="279">
        <f>F702+F703</f>
        <v>0</v>
      </c>
      <c r="G701" s="270">
        <f t="shared" si="17"/>
        <v>100</v>
      </c>
      <c r="H701" s="272">
        <v>500</v>
      </c>
      <c r="I701" s="268" t="s">
        <v>206</v>
      </c>
    </row>
    <row r="702" spans="1:9" ht="12.75">
      <c r="A702" s="205"/>
      <c r="B702" s="16"/>
      <c r="C702" s="15">
        <v>2231</v>
      </c>
      <c r="D702" s="74" t="s">
        <v>207</v>
      </c>
      <c r="E702" s="15">
        <v>50</v>
      </c>
      <c r="F702" s="16"/>
      <c r="G702" s="179">
        <f t="shared" si="17"/>
        <v>50</v>
      </c>
      <c r="H702" s="16"/>
      <c r="I702" s="268"/>
    </row>
    <row r="703" spans="1:9" ht="12.75">
      <c r="A703" s="205"/>
      <c r="B703" s="16"/>
      <c r="C703" s="15">
        <v>2231</v>
      </c>
      <c r="D703" s="74" t="s">
        <v>208</v>
      </c>
      <c r="E703" s="15">
        <v>50</v>
      </c>
      <c r="F703" s="14"/>
      <c r="G703" s="179">
        <f t="shared" si="17"/>
        <v>50</v>
      </c>
      <c r="H703" s="16"/>
      <c r="I703" s="16"/>
    </row>
    <row r="704" spans="1:9" ht="12.75">
      <c r="A704" s="205"/>
      <c r="B704" s="16"/>
      <c r="C704" s="15"/>
      <c r="D704" s="74"/>
      <c r="E704" s="15"/>
      <c r="F704" s="14"/>
      <c r="G704" s="179"/>
      <c r="H704" s="16"/>
      <c r="I704" s="16"/>
    </row>
    <row r="705" spans="1:9" ht="12.75">
      <c r="A705" s="205"/>
      <c r="B705" s="16" t="s">
        <v>205</v>
      </c>
      <c r="C705" s="15">
        <v>21393</v>
      </c>
      <c r="D705" s="62" t="s">
        <v>10</v>
      </c>
      <c r="E705" s="16">
        <f>E706+E707+E708</f>
        <v>150</v>
      </c>
      <c r="F705" s="16">
        <f>F706+F707+F708</f>
        <v>0</v>
      </c>
      <c r="G705" s="270">
        <f t="shared" si="17"/>
        <v>150</v>
      </c>
      <c r="H705" s="272">
        <v>500</v>
      </c>
      <c r="I705" s="268" t="s">
        <v>206</v>
      </c>
    </row>
    <row r="706" spans="1:9" ht="12.75">
      <c r="A706" s="205"/>
      <c r="B706" s="16"/>
      <c r="C706" s="15">
        <v>2231</v>
      </c>
      <c r="D706" s="74" t="s">
        <v>207</v>
      </c>
      <c r="E706" s="15">
        <v>50</v>
      </c>
      <c r="F706" s="13"/>
      <c r="G706" s="179">
        <f t="shared" si="17"/>
        <v>50</v>
      </c>
      <c r="H706" s="16"/>
      <c r="I706" s="268"/>
    </row>
    <row r="707" spans="1:9" ht="12.75">
      <c r="A707" s="205"/>
      <c r="B707" s="16"/>
      <c r="C707" s="15">
        <v>2231</v>
      </c>
      <c r="D707" s="15" t="s">
        <v>208</v>
      </c>
      <c r="E707" s="15">
        <v>50</v>
      </c>
      <c r="F707" s="157"/>
      <c r="G707" s="179">
        <f t="shared" si="17"/>
        <v>50</v>
      </c>
      <c r="H707" s="271"/>
      <c r="I707" s="5"/>
    </row>
    <row r="708" spans="1:9" ht="12.75">
      <c r="A708" s="205"/>
      <c r="B708" s="16"/>
      <c r="C708" s="15">
        <v>2249</v>
      </c>
      <c r="D708" s="15" t="s">
        <v>211</v>
      </c>
      <c r="E708" s="15">
        <v>50</v>
      </c>
      <c r="F708" s="275"/>
      <c r="G708" s="179">
        <f t="shared" si="17"/>
        <v>50</v>
      </c>
      <c r="H708" s="280"/>
      <c r="I708" s="5"/>
    </row>
    <row r="709" spans="1:9" ht="12.75">
      <c r="A709" s="205"/>
      <c r="B709" s="16"/>
      <c r="C709" s="15"/>
      <c r="D709" s="15"/>
      <c r="E709" s="15"/>
      <c r="F709" s="275"/>
      <c r="G709" s="179"/>
      <c r="H709" s="280"/>
      <c r="I709" s="5"/>
    </row>
    <row r="710" spans="1:9" ht="12.75">
      <c r="A710" s="205"/>
      <c r="B710" s="16" t="s">
        <v>205</v>
      </c>
      <c r="C710" s="15">
        <v>21393</v>
      </c>
      <c r="D710" s="62" t="s">
        <v>10</v>
      </c>
      <c r="E710" s="47">
        <f>E711+E712</f>
        <v>100</v>
      </c>
      <c r="F710" s="47">
        <f>F711+F712</f>
        <v>0</v>
      </c>
      <c r="G710" s="270">
        <f t="shared" si="17"/>
        <v>100</v>
      </c>
      <c r="H710" s="280">
        <v>500</v>
      </c>
      <c r="I710" s="268" t="s">
        <v>206</v>
      </c>
    </row>
    <row r="711" spans="1:9" ht="12.75">
      <c r="A711" s="205"/>
      <c r="B711" s="16"/>
      <c r="C711" s="15">
        <v>2231</v>
      </c>
      <c r="D711" s="74" t="s">
        <v>207</v>
      </c>
      <c r="E711" s="15">
        <v>50</v>
      </c>
      <c r="F711" s="273"/>
      <c r="G711" s="179">
        <f t="shared" si="17"/>
        <v>50</v>
      </c>
      <c r="H711" s="272"/>
      <c r="I711" s="268"/>
    </row>
    <row r="712" spans="1:9" ht="12.75">
      <c r="A712" s="205"/>
      <c r="B712" s="16"/>
      <c r="C712" s="203">
        <v>2231</v>
      </c>
      <c r="D712" s="15" t="s">
        <v>208</v>
      </c>
      <c r="E712" s="13">
        <v>50</v>
      </c>
      <c r="F712" s="275"/>
      <c r="G712" s="179">
        <f t="shared" si="17"/>
        <v>50</v>
      </c>
      <c r="H712" s="276"/>
      <c r="I712" s="277"/>
    </row>
    <row r="713" spans="1:9" ht="12.75">
      <c r="A713" s="205"/>
      <c r="B713" s="205"/>
      <c r="C713" s="281"/>
      <c r="D713" s="100"/>
      <c r="E713" s="275"/>
      <c r="F713" s="275"/>
      <c r="G713" s="179"/>
      <c r="H713" s="282"/>
      <c r="I713" s="283"/>
    </row>
    <row r="714" spans="1:9" ht="12.75">
      <c r="A714" s="205" t="s">
        <v>28</v>
      </c>
      <c r="B714" s="16" t="s">
        <v>205</v>
      </c>
      <c r="C714" s="15">
        <v>21393</v>
      </c>
      <c r="D714" s="62" t="s">
        <v>10</v>
      </c>
      <c r="E714" s="273">
        <f>E715+E716</f>
        <v>100</v>
      </c>
      <c r="F714" s="273">
        <f>F715+F716</f>
        <v>0</v>
      </c>
      <c r="G714" s="284">
        <f t="shared" si="17"/>
        <v>100</v>
      </c>
      <c r="H714" s="16">
        <v>500</v>
      </c>
      <c r="I714" s="268" t="s">
        <v>206</v>
      </c>
    </row>
    <row r="715" spans="1:9" ht="12.75">
      <c r="A715" s="205"/>
      <c r="B715" s="16"/>
      <c r="C715" s="15">
        <v>2231</v>
      </c>
      <c r="D715" s="74" t="s">
        <v>207</v>
      </c>
      <c r="E715" s="15">
        <v>50</v>
      </c>
      <c r="F715" s="16"/>
      <c r="G715" s="285">
        <f t="shared" si="17"/>
        <v>50</v>
      </c>
      <c r="H715" s="16"/>
      <c r="I715" s="268"/>
    </row>
    <row r="716" spans="1:9" ht="12.75">
      <c r="A716" s="205"/>
      <c r="B716" s="16"/>
      <c r="C716" s="15">
        <v>2231</v>
      </c>
      <c r="D716" s="74" t="s">
        <v>208</v>
      </c>
      <c r="E716" s="15">
        <v>50</v>
      </c>
      <c r="F716" s="14"/>
      <c r="G716" s="285">
        <f t="shared" si="17"/>
        <v>50</v>
      </c>
      <c r="H716" s="16"/>
      <c r="I716" s="16"/>
    </row>
    <row r="717" spans="1:9" ht="12.75">
      <c r="A717" s="205"/>
      <c r="B717" s="16"/>
      <c r="C717" s="15"/>
      <c r="D717" s="74"/>
      <c r="E717" s="15"/>
      <c r="F717" s="14"/>
      <c r="G717" s="285"/>
      <c r="H717" s="16"/>
      <c r="I717" s="16"/>
    </row>
    <row r="718" spans="1:9" ht="12.75">
      <c r="A718" s="205"/>
      <c r="B718" s="16" t="s">
        <v>205</v>
      </c>
      <c r="C718" s="15">
        <v>21393</v>
      </c>
      <c r="D718" s="62" t="s">
        <v>10</v>
      </c>
      <c r="E718" s="16">
        <f>E719+E720</f>
        <v>100</v>
      </c>
      <c r="F718" s="16">
        <f>F719+F720</f>
        <v>0</v>
      </c>
      <c r="G718" s="284">
        <f t="shared" si="17"/>
        <v>100</v>
      </c>
      <c r="H718" s="16">
        <v>500</v>
      </c>
      <c r="I718" s="268" t="s">
        <v>206</v>
      </c>
    </row>
    <row r="719" spans="1:9" ht="12.75">
      <c r="A719" s="205"/>
      <c r="B719" s="16"/>
      <c r="C719" s="15">
        <v>2231</v>
      </c>
      <c r="D719" s="74" t="s">
        <v>207</v>
      </c>
      <c r="E719" s="15">
        <v>50</v>
      </c>
      <c r="F719" s="13"/>
      <c r="G719" s="285">
        <f t="shared" si="17"/>
        <v>50</v>
      </c>
      <c r="H719" s="16"/>
      <c r="I719" s="268"/>
    </row>
    <row r="720" spans="1:9" ht="12.75">
      <c r="A720" s="205"/>
      <c r="B720" s="16"/>
      <c r="C720" s="15">
        <v>2231</v>
      </c>
      <c r="D720" s="15" t="s">
        <v>208</v>
      </c>
      <c r="E720" s="15">
        <v>50</v>
      </c>
      <c r="F720" s="157"/>
      <c r="G720" s="285">
        <f t="shared" si="17"/>
        <v>50</v>
      </c>
      <c r="H720" s="16"/>
      <c r="I720" s="5"/>
    </row>
    <row r="721" spans="1:9" ht="12.75">
      <c r="A721" s="205"/>
      <c r="B721" s="16"/>
      <c r="C721" s="15"/>
      <c r="D721" s="15"/>
      <c r="E721" s="15"/>
      <c r="F721" s="157"/>
      <c r="G721" s="285"/>
      <c r="H721" s="271"/>
      <c r="I721" s="5"/>
    </row>
    <row r="722" spans="1:9" ht="12.75">
      <c r="A722" s="205"/>
      <c r="B722" s="16" t="s">
        <v>205</v>
      </c>
      <c r="C722" s="15">
        <v>21393</v>
      </c>
      <c r="D722" s="62" t="s">
        <v>10</v>
      </c>
      <c r="E722" s="47">
        <f>E723+E724</f>
        <v>100</v>
      </c>
      <c r="F722" s="47">
        <f>F723+F724</f>
        <v>0</v>
      </c>
      <c r="G722" s="284">
        <f t="shared" si="17"/>
        <v>100</v>
      </c>
      <c r="H722" s="16">
        <v>500</v>
      </c>
      <c r="I722" s="268" t="s">
        <v>206</v>
      </c>
    </row>
    <row r="723" spans="1:9" ht="12.75">
      <c r="A723" s="205"/>
      <c r="B723" s="270"/>
      <c r="C723" s="179">
        <v>2231</v>
      </c>
      <c r="D723" s="102" t="s">
        <v>207</v>
      </c>
      <c r="E723" s="179">
        <v>50</v>
      </c>
      <c r="F723" s="286"/>
      <c r="G723" s="285">
        <f t="shared" si="17"/>
        <v>50</v>
      </c>
      <c r="H723" s="272"/>
      <c r="I723" s="268"/>
    </row>
    <row r="724" spans="1:9" ht="12.75">
      <c r="A724" s="280"/>
      <c r="B724" s="16"/>
      <c r="C724" s="203">
        <v>2231</v>
      </c>
      <c r="D724" s="15" t="s">
        <v>208</v>
      </c>
      <c r="E724" s="13">
        <v>50</v>
      </c>
      <c r="F724" s="13"/>
      <c r="G724" s="285">
        <f t="shared" si="17"/>
        <v>50</v>
      </c>
      <c r="H724" s="276"/>
      <c r="I724" s="277"/>
    </row>
    <row r="725" spans="1:9" ht="12.75">
      <c r="A725" s="280"/>
      <c r="B725" s="16"/>
      <c r="C725" s="19"/>
      <c r="D725" s="15"/>
      <c r="E725" s="13"/>
      <c r="F725" s="13"/>
      <c r="G725" s="285"/>
      <c r="H725" s="276"/>
      <c r="I725" s="277"/>
    </row>
    <row r="726" spans="1:9" ht="12.75">
      <c r="A726" s="280" t="s">
        <v>212</v>
      </c>
      <c r="B726" s="16" t="s">
        <v>205</v>
      </c>
      <c r="C726" s="15">
        <v>21393</v>
      </c>
      <c r="D726" s="62" t="s">
        <v>10</v>
      </c>
      <c r="E726" s="14">
        <f>E727+E728+E729</f>
        <v>150</v>
      </c>
      <c r="F726" s="14">
        <f>F727+F728+F729</f>
        <v>0</v>
      </c>
      <c r="G726" s="284">
        <f t="shared" si="17"/>
        <v>150</v>
      </c>
      <c r="H726" s="16">
        <v>500</v>
      </c>
      <c r="I726" s="268" t="s">
        <v>206</v>
      </c>
    </row>
    <row r="727" spans="1:9" ht="12.75">
      <c r="A727" s="280"/>
      <c r="B727" s="16"/>
      <c r="C727" s="15">
        <v>2231</v>
      </c>
      <c r="D727" s="74" t="s">
        <v>207</v>
      </c>
      <c r="E727" s="15">
        <v>50</v>
      </c>
      <c r="F727" s="16"/>
      <c r="G727" s="285">
        <f t="shared" si="17"/>
        <v>50</v>
      </c>
      <c r="H727" s="16"/>
      <c r="I727" s="268"/>
    </row>
    <row r="728" spans="1:9" ht="12.75">
      <c r="A728" s="280"/>
      <c r="B728" s="16"/>
      <c r="C728" s="15">
        <v>2231</v>
      </c>
      <c r="D728" s="74" t="s">
        <v>208</v>
      </c>
      <c r="E728" s="15">
        <v>50</v>
      </c>
      <c r="F728" s="14"/>
      <c r="G728" s="285">
        <f t="shared" si="17"/>
        <v>50</v>
      </c>
      <c r="H728" s="16"/>
      <c r="I728" s="16"/>
    </row>
    <row r="729" spans="1:9" ht="12.75">
      <c r="A729" s="280"/>
      <c r="B729" s="16"/>
      <c r="C729" s="15">
        <v>2249</v>
      </c>
      <c r="D729" s="74" t="s">
        <v>211</v>
      </c>
      <c r="E729" s="15">
        <v>50</v>
      </c>
      <c r="F729" s="14"/>
      <c r="G729" s="285">
        <f t="shared" si="17"/>
        <v>50</v>
      </c>
      <c r="H729" s="16"/>
      <c r="I729" s="16"/>
    </row>
    <row r="730" spans="1:9" ht="12.75">
      <c r="A730" s="280"/>
      <c r="B730" s="16"/>
      <c r="C730" s="15"/>
      <c r="D730" s="74"/>
      <c r="E730" s="15"/>
      <c r="F730" s="14"/>
      <c r="G730" s="285"/>
      <c r="H730" s="16"/>
      <c r="I730" s="16"/>
    </row>
    <row r="731" spans="1:9" ht="12.75">
      <c r="A731" s="280"/>
      <c r="B731" s="16" t="s">
        <v>213</v>
      </c>
      <c r="C731" s="15">
        <v>21393</v>
      </c>
      <c r="D731" s="62" t="s">
        <v>10</v>
      </c>
      <c r="E731" s="16">
        <f>SUM(E732:E738)</f>
        <v>1580</v>
      </c>
      <c r="F731" s="16">
        <f>SUM(F732:F738)</f>
        <v>0</v>
      </c>
      <c r="G731" s="284">
        <f t="shared" si="17"/>
        <v>1580</v>
      </c>
      <c r="H731" s="16">
        <v>675</v>
      </c>
      <c r="I731" s="268" t="s">
        <v>206</v>
      </c>
    </row>
    <row r="732" spans="1:9" ht="12.75">
      <c r="A732" s="280"/>
      <c r="B732" s="16" t="s">
        <v>214</v>
      </c>
      <c r="C732" s="15">
        <v>2231</v>
      </c>
      <c r="D732" s="74" t="s">
        <v>207</v>
      </c>
      <c r="E732" s="15">
        <v>50</v>
      </c>
      <c r="F732" s="13"/>
      <c r="G732" s="285">
        <f t="shared" si="17"/>
        <v>50</v>
      </c>
      <c r="H732" s="16"/>
      <c r="I732" s="268"/>
    </row>
    <row r="733" spans="1:9" ht="12.75">
      <c r="A733" s="280"/>
      <c r="B733" s="16"/>
      <c r="C733" s="15">
        <v>2231</v>
      </c>
      <c r="D733" s="15" t="s">
        <v>208</v>
      </c>
      <c r="E733" s="15">
        <v>50</v>
      </c>
      <c r="F733" s="13"/>
      <c r="G733" s="285">
        <f t="shared" si="17"/>
        <v>50</v>
      </c>
      <c r="H733" s="271"/>
      <c r="I733" s="5"/>
    </row>
    <row r="734" spans="1:9" ht="12.75">
      <c r="A734" s="280"/>
      <c r="B734" s="16"/>
      <c r="C734" s="15">
        <v>2314</v>
      </c>
      <c r="D734" s="15" t="s">
        <v>210</v>
      </c>
      <c r="E734" s="15">
        <v>250</v>
      </c>
      <c r="F734" s="13"/>
      <c r="G734" s="285">
        <f t="shared" si="17"/>
        <v>250</v>
      </c>
      <c r="H734" s="280"/>
      <c r="I734" s="5"/>
    </row>
    <row r="735" spans="1:9" ht="24">
      <c r="A735" s="280"/>
      <c r="B735" s="74"/>
      <c r="C735" s="15">
        <v>1150</v>
      </c>
      <c r="D735" s="74" t="s">
        <v>215</v>
      </c>
      <c r="E735" s="15">
        <v>600</v>
      </c>
      <c r="F735" s="13"/>
      <c r="G735" s="285">
        <f t="shared" si="17"/>
        <v>600</v>
      </c>
      <c r="H735" s="280"/>
      <c r="I735" s="5"/>
    </row>
    <row r="736" spans="1:9" ht="12.75">
      <c r="A736" s="280"/>
      <c r="B736" s="246"/>
      <c r="C736" s="216">
        <v>1210</v>
      </c>
      <c r="D736" s="246" t="s">
        <v>101</v>
      </c>
      <c r="E736" s="216">
        <v>30</v>
      </c>
      <c r="F736" s="13"/>
      <c r="G736" s="285">
        <f t="shared" si="17"/>
        <v>30</v>
      </c>
      <c r="H736" s="280"/>
      <c r="I736" s="5"/>
    </row>
    <row r="737" spans="1:9" ht="12.75">
      <c r="A737" s="205"/>
      <c r="B737" s="246"/>
      <c r="C737" s="216">
        <v>2231</v>
      </c>
      <c r="D737" s="216" t="s">
        <v>216</v>
      </c>
      <c r="E737" s="216">
        <v>250</v>
      </c>
      <c r="F737" s="13"/>
      <c r="G737" s="285">
        <f aca="true" t="shared" si="18" ref="G737:G800">E737+F737</f>
        <v>250</v>
      </c>
      <c r="H737" s="280"/>
      <c r="I737" s="5"/>
    </row>
    <row r="738" spans="1:9" ht="12.75">
      <c r="A738" s="205"/>
      <c r="B738" s="74"/>
      <c r="C738" s="15">
        <v>2312</v>
      </c>
      <c r="D738" s="15" t="s">
        <v>217</v>
      </c>
      <c r="E738" s="15">
        <v>350</v>
      </c>
      <c r="F738" s="13"/>
      <c r="G738" s="285">
        <f t="shared" si="18"/>
        <v>350</v>
      </c>
      <c r="H738" s="280"/>
      <c r="I738" s="5"/>
    </row>
    <row r="739" spans="1:9" ht="12.75">
      <c r="A739" s="205"/>
      <c r="B739" s="74"/>
      <c r="C739" s="15"/>
      <c r="D739" s="15"/>
      <c r="E739" s="15"/>
      <c r="F739" s="157"/>
      <c r="G739" s="285"/>
      <c r="H739" s="280"/>
      <c r="I739" s="5"/>
    </row>
    <row r="740" spans="1:9" ht="12.75">
      <c r="A740" s="205"/>
      <c r="B740" s="16" t="s">
        <v>205</v>
      </c>
      <c r="C740" s="15">
        <v>21393</v>
      </c>
      <c r="D740" s="62" t="s">
        <v>10</v>
      </c>
      <c r="E740" s="47">
        <f>E741+E742</f>
        <v>115</v>
      </c>
      <c r="F740" s="47">
        <f>F741+F742</f>
        <v>0</v>
      </c>
      <c r="G740" s="284">
        <f t="shared" si="18"/>
        <v>115</v>
      </c>
      <c r="H740" s="272">
        <v>500</v>
      </c>
      <c r="I740" s="268" t="s">
        <v>206</v>
      </c>
    </row>
    <row r="741" spans="1:9" ht="12.75">
      <c r="A741" s="205"/>
      <c r="B741" s="221"/>
      <c r="C741" s="15">
        <v>2231</v>
      </c>
      <c r="D741" s="74" t="s">
        <v>207</v>
      </c>
      <c r="E741" s="168">
        <v>65</v>
      </c>
      <c r="F741" s="273"/>
      <c r="G741" s="285">
        <f t="shared" si="18"/>
        <v>65</v>
      </c>
      <c r="H741" s="272"/>
      <c r="I741" s="268"/>
    </row>
    <row r="742" spans="1:9" ht="12.75">
      <c r="A742" s="205"/>
      <c r="B742" s="221"/>
      <c r="C742" s="203">
        <v>2231</v>
      </c>
      <c r="D742" s="15" t="s">
        <v>208</v>
      </c>
      <c r="E742" s="274">
        <v>50</v>
      </c>
      <c r="F742" s="275"/>
      <c r="G742" s="285">
        <f t="shared" si="18"/>
        <v>50</v>
      </c>
      <c r="H742" s="276"/>
      <c r="I742" s="277"/>
    </row>
    <row r="743" spans="1:9" ht="12.75">
      <c r="A743" s="22"/>
      <c r="B743" s="22"/>
      <c r="C743" s="19"/>
      <c r="D743" s="15"/>
      <c r="E743" s="87"/>
      <c r="F743" s="275"/>
      <c r="G743" s="285"/>
      <c r="H743" s="276"/>
      <c r="I743" s="277"/>
    </row>
    <row r="744" spans="1:9" ht="12.75">
      <c r="A744" s="16" t="s">
        <v>218</v>
      </c>
      <c r="B744" s="221" t="s">
        <v>205</v>
      </c>
      <c r="C744" s="203">
        <v>21393</v>
      </c>
      <c r="D744" s="287" t="s">
        <v>10</v>
      </c>
      <c r="E744" s="288">
        <f>E745+E746+E747</f>
        <v>150</v>
      </c>
      <c r="F744" s="288">
        <f>F745+F746+F747</f>
        <v>0</v>
      </c>
      <c r="G744" s="284">
        <f t="shared" si="18"/>
        <v>150</v>
      </c>
      <c r="H744" s="272">
        <v>550</v>
      </c>
      <c r="I744" s="268" t="s">
        <v>206</v>
      </c>
    </row>
    <row r="745" spans="1:9" ht="12.75">
      <c r="A745" s="221"/>
      <c r="B745" s="16"/>
      <c r="C745" s="289">
        <v>2231</v>
      </c>
      <c r="D745" s="74" t="s">
        <v>207</v>
      </c>
      <c r="E745" s="15">
        <v>50</v>
      </c>
      <c r="F745" s="13"/>
      <c r="G745" s="15">
        <f t="shared" si="18"/>
        <v>50</v>
      </c>
      <c r="H745" s="290"/>
      <c r="I745" s="268"/>
    </row>
    <row r="746" spans="1:9" ht="12.75">
      <c r="A746" s="291"/>
      <c r="B746" s="292"/>
      <c r="C746" s="293">
        <v>2231</v>
      </c>
      <c r="D746" s="74" t="s">
        <v>208</v>
      </c>
      <c r="E746" s="15">
        <v>50</v>
      </c>
      <c r="F746" s="294"/>
      <c r="G746" s="15">
        <f t="shared" si="18"/>
        <v>50</v>
      </c>
      <c r="H746" s="295"/>
      <c r="I746" s="296"/>
    </row>
    <row r="747" spans="1:9" ht="12.75">
      <c r="A747" s="280"/>
      <c r="B747" s="16"/>
      <c r="C747" s="293">
        <v>2249</v>
      </c>
      <c r="D747" s="74" t="s">
        <v>211</v>
      </c>
      <c r="E747" s="15">
        <v>50</v>
      </c>
      <c r="F747" s="14"/>
      <c r="G747" s="15">
        <f t="shared" si="18"/>
        <v>50</v>
      </c>
      <c r="H747" s="290"/>
      <c r="I747" s="268"/>
    </row>
    <row r="748" spans="1:9" ht="12.75">
      <c r="A748" s="280"/>
      <c r="B748" s="16"/>
      <c r="C748" s="293"/>
      <c r="D748" s="74"/>
      <c r="E748" s="15"/>
      <c r="F748" s="14"/>
      <c r="G748" s="15"/>
      <c r="H748" s="290"/>
      <c r="I748" s="268"/>
    </row>
    <row r="749" spans="1:9" ht="12.75">
      <c r="A749" s="280"/>
      <c r="B749" s="16" t="s">
        <v>205</v>
      </c>
      <c r="C749" s="203">
        <v>21393</v>
      </c>
      <c r="D749" s="244" t="s">
        <v>10</v>
      </c>
      <c r="E749" s="297">
        <f>E750+E751+E752</f>
        <v>350</v>
      </c>
      <c r="F749" s="297">
        <f>F750+F751+F752</f>
        <v>0</v>
      </c>
      <c r="G749" s="16">
        <f t="shared" si="18"/>
        <v>350</v>
      </c>
      <c r="H749" s="280">
        <v>500</v>
      </c>
      <c r="I749" s="268" t="s">
        <v>206</v>
      </c>
    </row>
    <row r="750" spans="1:9" ht="12.75">
      <c r="A750" s="205"/>
      <c r="B750" s="16"/>
      <c r="C750" s="298">
        <v>2231</v>
      </c>
      <c r="D750" s="74" t="s">
        <v>207</v>
      </c>
      <c r="E750" s="15">
        <v>50</v>
      </c>
      <c r="F750" s="275"/>
      <c r="G750" s="15">
        <f t="shared" si="18"/>
        <v>50</v>
      </c>
      <c r="H750" s="280"/>
      <c r="I750" s="268"/>
    </row>
    <row r="751" spans="1:9" ht="12.75">
      <c r="A751" s="205"/>
      <c r="B751" s="299"/>
      <c r="C751" s="300">
        <v>2231</v>
      </c>
      <c r="D751" s="74" t="s">
        <v>208</v>
      </c>
      <c r="E751" s="15">
        <v>50</v>
      </c>
      <c r="F751" s="301"/>
      <c r="G751" s="15">
        <f t="shared" si="18"/>
        <v>50</v>
      </c>
      <c r="H751" s="302"/>
      <c r="I751" s="296"/>
    </row>
    <row r="752" spans="1:9" ht="12.75">
      <c r="A752" s="205"/>
      <c r="B752" s="205"/>
      <c r="C752" s="300">
        <v>2243</v>
      </c>
      <c r="D752" s="74" t="s">
        <v>209</v>
      </c>
      <c r="E752" s="15">
        <v>250</v>
      </c>
      <c r="F752" s="273"/>
      <c r="G752" s="15">
        <f t="shared" si="18"/>
        <v>250</v>
      </c>
      <c r="H752" s="280"/>
      <c r="I752" s="268"/>
    </row>
    <row r="753" spans="1:9" ht="12.75">
      <c r="A753" s="205"/>
      <c r="B753" s="205"/>
      <c r="C753" s="300"/>
      <c r="D753" s="24"/>
      <c r="E753" s="21"/>
      <c r="F753" s="273"/>
      <c r="G753" s="15"/>
      <c r="H753" s="280"/>
      <c r="I753" s="268"/>
    </row>
    <row r="754" spans="1:9" ht="12.75">
      <c r="A754" s="205"/>
      <c r="B754" s="205" t="s">
        <v>219</v>
      </c>
      <c r="C754" s="203">
        <v>21393</v>
      </c>
      <c r="D754" s="62" t="s">
        <v>10</v>
      </c>
      <c r="E754" s="273">
        <f>SUM(E755:E762)</f>
        <v>4850</v>
      </c>
      <c r="F754" s="273">
        <f>SUM(F755:F762)</f>
        <v>0</v>
      </c>
      <c r="G754" s="16">
        <f t="shared" si="18"/>
        <v>4850</v>
      </c>
      <c r="H754" s="280">
        <v>500</v>
      </c>
      <c r="I754" s="268" t="s">
        <v>206</v>
      </c>
    </row>
    <row r="755" spans="1:9" ht="12.75">
      <c r="A755" s="205"/>
      <c r="B755" s="205"/>
      <c r="C755" s="281">
        <v>2231</v>
      </c>
      <c r="D755" s="74" t="s">
        <v>207</v>
      </c>
      <c r="E755" s="15">
        <v>50</v>
      </c>
      <c r="F755" s="275"/>
      <c r="G755" s="15">
        <f t="shared" si="18"/>
        <v>50</v>
      </c>
      <c r="H755" s="280"/>
      <c r="I755" s="268"/>
    </row>
    <row r="756" spans="1:9" ht="12.75">
      <c r="A756" s="180"/>
      <c r="B756" s="205"/>
      <c r="C756" s="281">
        <v>2231</v>
      </c>
      <c r="D756" s="15" t="s">
        <v>208</v>
      </c>
      <c r="E756" s="15">
        <v>50</v>
      </c>
      <c r="F756" s="273"/>
      <c r="G756" s="15">
        <f t="shared" si="18"/>
        <v>50</v>
      </c>
      <c r="H756" s="280"/>
      <c r="I756" s="268"/>
    </row>
    <row r="757" spans="1:9" ht="12.75">
      <c r="A757" s="205"/>
      <c r="B757" s="18"/>
      <c r="C757" s="281">
        <v>2314</v>
      </c>
      <c r="D757" s="15" t="s">
        <v>210</v>
      </c>
      <c r="E757" s="15">
        <v>250</v>
      </c>
      <c r="F757" s="273"/>
      <c r="G757" s="15">
        <f t="shared" si="18"/>
        <v>250</v>
      </c>
      <c r="H757" s="280"/>
      <c r="I757" s="268"/>
    </row>
    <row r="758" spans="1:9" ht="24">
      <c r="A758" s="303"/>
      <c r="B758" s="303"/>
      <c r="C758" s="304">
        <v>1150</v>
      </c>
      <c r="D758" s="74" t="s">
        <v>220</v>
      </c>
      <c r="E758" s="74">
        <v>3000</v>
      </c>
      <c r="F758" s="305"/>
      <c r="G758" s="74">
        <f t="shared" si="18"/>
        <v>3000</v>
      </c>
      <c r="H758" s="98"/>
      <c r="I758" s="306"/>
    </row>
    <row r="759" spans="1:9" ht="12.75">
      <c r="A759" s="205"/>
      <c r="B759" s="205"/>
      <c r="C759" s="281">
        <v>1210</v>
      </c>
      <c r="D759" s="15" t="s">
        <v>101</v>
      </c>
      <c r="E759" s="15">
        <v>150</v>
      </c>
      <c r="F759" s="275"/>
      <c r="G759" s="15">
        <f t="shared" si="18"/>
        <v>150</v>
      </c>
      <c r="H759" s="280"/>
      <c r="I759" s="307"/>
    </row>
    <row r="760" spans="1:9" ht="12.75">
      <c r="A760" s="205"/>
      <c r="B760" s="205"/>
      <c r="C760" s="281">
        <v>2314</v>
      </c>
      <c r="D760" s="15" t="s">
        <v>221</v>
      </c>
      <c r="E760" s="15">
        <v>500</v>
      </c>
      <c r="F760" s="275"/>
      <c r="G760" s="15">
        <f t="shared" si="18"/>
        <v>500</v>
      </c>
      <c r="H760" s="280"/>
      <c r="I760" s="307"/>
    </row>
    <row r="761" spans="1:9" ht="12.75">
      <c r="A761" s="205"/>
      <c r="B761" s="205"/>
      <c r="C761" s="281">
        <v>2231</v>
      </c>
      <c r="D761" s="15" t="s">
        <v>216</v>
      </c>
      <c r="E761" s="15">
        <v>350</v>
      </c>
      <c r="F761" s="275"/>
      <c r="G761" s="15">
        <f t="shared" si="18"/>
        <v>350</v>
      </c>
      <c r="H761" s="308"/>
      <c r="I761" s="268"/>
    </row>
    <row r="762" spans="1:9" ht="12.75">
      <c r="A762" s="205"/>
      <c r="B762" s="205"/>
      <c r="C762" s="281">
        <v>2312</v>
      </c>
      <c r="D762" s="15" t="s">
        <v>217</v>
      </c>
      <c r="E762" s="15">
        <v>500</v>
      </c>
      <c r="F762" s="275"/>
      <c r="G762" s="15">
        <f t="shared" si="18"/>
        <v>500</v>
      </c>
      <c r="H762" s="308"/>
      <c r="I762" s="309"/>
    </row>
    <row r="763" spans="1:9" ht="12.75">
      <c r="A763" s="205"/>
      <c r="B763" s="22"/>
      <c r="C763" s="281"/>
      <c r="D763" s="15"/>
      <c r="E763" s="15"/>
      <c r="F763" s="275"/>
      <c r="G763" s="15"/>
      <c r="H763" s="308"/>
      <c r="I763" s="309"/>
    </row>
    <row r="764" spans="1:9" ht="12.75">
      <c r="A764" s="16" t="s">
        <v>59</v>
      </c>
      <c r="B764" s="16" t="s">
        <v>205</v>
      </c>
      <c r="C764" s="203">
        <v>21393</v>
      </c>
      <c r="D764" s="62" t="s">
        <v>10</v>
      </c>
      <c r="E764" s="16">
        <f>E765+E766</f>
        <v>100</v>
      </c>
      <c r="F764" s="16">
        <f>F765+F766</f>
        <v>0</v>
      </c>
      <c r="G764" s="16">
        <f t="shared" si="18"/>
        <v>100</v>
      </c>
      <c r="H764" s="280">
        <v>700</v>
      </c>
      <c r="I764" s="268" t="s">
        <v>206</v>
      </c>
    </row>
    <row r="765" spans="1:9" ht="12.75">
      <c r="A765" s="16"/>
      <c r="B765" s="16"/>
      <c r="C765" s="298">
        <v>2231</v>
      </c>
      <c r="D765" s="74" t="s">
        <v>207</v>
      </c>
      <c r="E765" s="15">
        <v>50</v>
      </c>
      <c r="F765" s="275"/>
      <c r="G765" s="15">
        <f t="shared" si="18"/>
        <v>50</v>
      </c>
      <c r="H765" s="280"/>
      <c r="I765" s="268"/>
    </row>
    <row r="766" spans="1:9" ht="12.75">
      <c r="A766" s="299"/>
      <c r="B766" s="299"/>
      <c r="C766" s="300">
        <v>2231</v>
      </c>
      <c r="D766" s="74" t="s">
        <v>208</v>
      </c>
      <c r="E766" s="15">
        <v>50</v>
      </c>
      <c r="F766" s="301"/>
      <c r="G766" s="15">
        <f t="shared" si="18"/>
        <v>50</v>
      </c>
      <c r="H766" s="302"/>
      <c r="I766" s="296"/>
    </row>
    <row r="767" spans="1:9" ht="12.75">
      <c r="A767" s="205"/>
      <c r="B767" s="205"/>
      <c r="C767" s="300"/>
      <c r="D767" s="74"/>
      <c r="E767" s="15"/>
      <c r="F767" s="273"/>
      <c r="G767" s="15"/>
      <c r="H767" s="280"/>
      <c r="I767" s="268"/>
    </row>
    <row r="768" spans="1:9" ht="12.75">
      <c r="A768" s="205"/>
      <c r="B768" s="16" t="s">
        <v>205</v>
      </c>
      <c r="C768" s="203">
        <v>21393</v>
      </c>
      <c r="D768" s="62" t="s">
        <v>10</v>
      </c>
      <c r="E768" s="301">
        <f>E769+E770</f>
        <v>100</v>
      </c>
      <c r="F768" s="301">
        <f>F769+F770</f>
        <v>0</v>
      </c>
      <c r="G768" s="16">
        <f t="shared" si="18"/>
        <v>100</v>
      </c>
      <c r="H768" s="280">
        <v>500</v>
      </c>
      <c r="I768" s="268" t="s">
        <v>206</v>
      </c>
    </row>
    <row r="769" spans="1:9" ht="12.75">
      <c r="A769" s="205"/>
      <c r="B769" s="16"/>
      <c r="C769" s="298">
        <v>2231</v>
      </c>
      <c r="D769" s="74" t="s">
        <v>207</v>
      </c>
      <c r="E769" s="15">
        <v>50</v>
      </c>
      <c r="F769" s="275"/>
      <c r="G769" s="15">
        <f t="shared" si="18"/>
        <v>50</v>
      </c>
      <c r="H769" s="280"/>
      <c r="I769" s="268"/>
    </row>
    <row r="770" spans="1:9" ht="12.75">
      <c r="A770" s="205"/>
      <c r="B770" s="299"/>
      <c r="C770" s="300">
        <v>2231</v>
      </c>
      <c r="D770" s="74" t="s">
        <v>208</v>
      </c>
      <c r="E770" s="15">
        <v>50</v>
      </c>
      <c r="F770" s="301"/>
      <c r="G770" s="15">
        <f t="shared" si="18"/>
        <v>50</v>
      </c>
      <c r="H770" s="302"/>
      <c r="I770" s="296"/>
    </row>
    <row r="771" spans="1:9" ht="12.75">
      <c r="A771" s="205"/>
      <c r="B771" s="299"/>
      <c r="C771" s="300"/>
      <c r="D771" s="74"/>
      <c r="E771" s="15"/>
      <c r="F771" s="301"/>
      <c r="G771" s="15"/>
      <c r="H771" s="302"/>
      <c r="I771" s="296"/>
    </row>
    <row r="772" spans="1:9" ht="12.75">
      <c r="A772" s="205"/>
      <c r="B772" s="16" t="s">
        <v>205</v>
      </c>
      <c r="C772" s="203">
        <v>21393</v>
      </c>
      <c r="D772" s="62" t="s">
        <v>10</v>
      </c>
      <c r="E772" s="47">
        <f>E773+E774+E775</f>
        <v>150</v>
      </c>
      <c r="F772" s="47">
        <f>F773+F774+F775</f>
        <v>0</v>
      </c>
      <c r="G772" s="16">
        <f t="shared" si="18"/>
        <v>150</v>
      </c>
      <c r="H772" s="280">
        <v>700</v>
      </c>
      <c r="I772" s="268" t="s">
        <v>206</v>
      </c>
    </row>
    <row r="773" spans="1:9" ht="12.75">
      <c r="A773" s="205"/>
      <c r="B773" s="16"/>
      <c r="C773" s="298">
        <v>2231</v>
      </c>
      <c r="D773" s="74" t="s">
        <v>207</v>
      </c>
      <c r="E773" s="15">
        <v>50</v>
      </c>
      <c r="F773" s="275"/>
      <c r="G773" s="15">
        <f t="shared" si="18"/>
        <v>50</v>
      </c>
      <c r="H773" s="280"/>
      <c r="I773" s="268"/>
    </row>
    <row r="774" spans="1:9" ht="12.75">
      <c r="A774" s="205"/>
      <c r="B774" s="299"/>
      <c r="C774" s="300">
        <v>2231</v>
      </c>
      <c r="D774" s="74" t="s">
        <v>208</v>
      </c>
      <c r="E774" s="15">
        <v>50</v>
      </c>
      <c r="F774" s="301"/>
      <c r="G774" s="15">
        <f t="shared" si="18"/>
        <v>50</v>
      </c>
      <c r="H774" s="302"/>
      <c r="I774" s="296"/>
    </row>
    <row r="775" spans="1:9" ht="12.75">
      <c r="A775" s="205"/>
      <c r="B775" s="205"/>
      <c r="C775" s="281">
        <v>2249</v>
      </c>
      <c r="D775" s="310" t="s">
        <v>211</v>
      </c>
      <c r="E775" s="275">
        <v>50</v>
      </c>
      <c r="F775" s="275"/>
      <c r="G775" s="15">
        <f t="shared" si="18"/>
        <v>50</v>
      </c>
      <c r="H775" s="105"/>
      <c r="I775" s="268"/>
    </row>
    <row r="776" spans="1:9" ht="12.75">
      <c r="A776" s="205"/>
      <c r="B776" s="311"/>
      <c r="C776" s="281"/>
      <c r="D776" s="205"/>
      <c r="E776" s="275"/>
      <c r="F776" s="275"/>
      <c r="G776" s="15"/>
      <c r="H776" s="280"/>
      <c r="I776" s="5"/>
    </row>
    <row r="777" spans="1:9" ht="12.75">
      <c r="A777" s="16" t="s">
        <v>65</v>
      </c>
      <c r="B777" s="16" t="s">
        <v>205</v>
      </c>
      <c r="C777" s="203">
        <v>21393</v>
      </c>
      <c r="D777" s="62" t="s">
        <v>10</v>
      </c>
      <c r="E777" s="273">
        <f>E778+E779</f>
        <v>100</v>
      </c>
      <c r="F777" s="273">
        <f>F778+F779</f>
        <v>0</v>
      </c>
      <c r="G777" s="16">
        <f t="shared" si="18"/>
        <v>100</v>
      </c>
      <c r="H777" s="280">
        <v>650</v>
      </c>
      <c r="I777" s="268" t="s">
        <v>206</v>
      </c>
    </row>
    <row r="778" spans="1:9" ht="12.75">
      <c r="A778" s="16"/>
      <c r="B778" s="16"/>
      <c r="C778" s="298">
        <v>2231</v>
      </c>
      <c r="D778" s="74" t="s">
        <v>207</v>
      </c>
      <c r="E778" s="15">
        <v>50</v>
      </c>
      <c r="F778" s="275"/>
      <c r="G778" s="15">
        <f t="shared" si="18"/>
        <v>50</v>
      </c>
      <c r="H778" s="280"/>
      <c r="I778" s="268"/>
    </row>
    <row r="779" spans="1:9" ht="12.75">
      <c r="A779" s="299"/>
      <c r="B779" s="299"/>
      <c r="C779" s="300">
        <v>2231</v>
      </c>
      <c r="D779" s="74" t="s">
        <v>208</v>
      </c>
      <c r="E779" s="15">
        <v>50</v>
      </c>
      <c r="F779" s="301"/>
      <c r="G779" s="15">
        <f t="shared" si="18"/>
        <v>50</v>
      </c>
      <c r="H779" s="302"/>
      <c r="I779" s="296"/>
    </row>
    <row r="780" spans="1:9" ht="12.75">
      <c r="A780" s="205"/>
      <c r="B780" s="205"/>
      <c r="C780" s="300"/>
      <c r="D780" s="74"/>
      <c r="E780" s="15"/>
      <c r="F780" s="273"/>
      <c r="G780" s="15"/>
      <c r="H780" s="280"/>
      <c r="I780" s="268"/>
    </row>
    <row r="781" spans="1:9" ht="12.75">
      <c r="A781" s="205"/>
      <c r="B781" s="16" t="s">
        <v>205</v>
      </c>
      <c r="C781" s="203">
        <v>21393</v>
      </c>
      <c r="D781" s="62" t="s">
        <v>10</v>
      </c>
      <c r="E781" s="301">
        <f>E782+E783</f>
        <v>100</v>
      </c>
      <c r="F781" s="301">
        <f>F782+F783</f>
        <v>0</v>
      </c>
      <c r="G781" s="16">
        <f t="shared" si="18"/>
        <v>100</v>
      </c>
      <c r="H781" s="280">
        <v>500</v>
      </c>
      <c r="I781" s="268" t="s">
        <v>206</v>
      </c>
    </row>
    <row r="782" spans="1:9" ht="12.75">
      <c r="A782" s="205"/>
      <c r="B782" s="16"/>
      <c r="C782" s="298">
        <v>2231</v>
      </c>
      <c r="D782" s="74" t="s">
        <v>207</v>
      </c>
      <c r="E782" s="15">
        <v>50</v>
      </c>
      <c r="F782" s="275"/>
      <c r="G782" s="15">
        <f t="shared" si="18"/>
        <v>50</v>
      </c>
      <c r="H782" s="280"/>
      <c r="I782" s="268"/>
    </row>
    <row r="783" spans="1:9" ht="12.75">
      <c r="A783" s="205"/>
      <c r="B783" s="299"/>
      <c r="C783" s="300">
        <v>2231</v>
      </c>
      <c r="D783" s="74" t="s">
        <v>208</v>
      </c>
      <c r="E783" s="15">
        <v>50</v>
      </c>
      <c r="F783" s="301"/>
      <c r="G783" s="15">
        <f t="shared" si="18"/>
        <v>50</v>
      </c>
      <c r="H783" s="302"/>
      <c r="I783" s="296"/>
    </row>
    <row r="784" spans="1:9" ht="12.75">
      <c r="A784" s="205"/>
      <c r="B784" s="299"/>
      <c r="C784" s="300"/>
      <c r="D784" s="74"/>
      <c r="E784" s="15"/>
      <c r="F784" s="301"/>
      <c r="G784" s="15"/>
      <c r="H784" s="302"/>
      <c r="I784" s="296"/>
    </row>
    <row r="785" spans="1:9" ht="12.75">
      <c r="A785" s="205"/>
      <c r="B785" s="16" t="s">
        <v>205</v>
      </c>
      <c r="C785" s="203">
        <v>21393</v>
      </c>
      <c r="D785" s="62" t="s">
        <v>10</v>
      </c>
      <c r="E785" s="16">
        <f>E786+E787</f>
        <v>100</v>
      </c>
      <c r="F785" s="16">
        <f>F786+F787</f>
        <v>0</v>
      </c>
      <c r="G785" s="16">
        <f t="shared" si="18"/>
        <v>100</v>
      </c>
      <c r="H785" s="280">
        <v>500</v>
      </c>
      <c r="I785" s="268" t="s">
        <v>206</v>
      </c>
    </row>
    <row r="786" spans="1:9" ht="12.75">
      <c r="A786" s="205"/>
      <c r="B786" s="16"/>
      <c r="C786" s="298">
        <v>2231</v>
      </c>
      <c r="D786" s="74" t="s">
        <v>207</v>
      </c>
      <c r="E786" s="15">
        <v>50</v>
      </c>
      <c r="F786" s="275"/>
      <c r="G786" s="15">
        <f t="shared" si="18"/>
        <v>50</v>
      </c>
      <c r="H786" s="280"/>
      <c r="I786" s="268"/>
    </row>
    <row r="787" spans="1:9" ht="12.75">
      <c r="A787" s="205"/>
      <c r="B787" s="299"/>
      <c r="C787" s="300">
        <v>2231</v>
      </c>
      <c r="D787" s="74" t="s">
        <v>208</v>
      </c>
      <c r="E787" s="15">
        <v>50</v>
      </c>
      <c r="F787" s="301"/>
      <c r="G787" s="15">
        <f t="shared" si="18"/>
        <v>50</v>
      </c>
      <c r="H787" s="302"/>
      <c r="I787" s="296"/>
    </row>
    <row r="788" spans="1:9" ht="12.75">
      <c r="A788" s="205"/>
      <c r="B788" s="205"/>
      <c r="C788" s="281"/>
      <c r="D788" s="310"/>
      <c r="E788" s="275"/>
      <c r="F788" s="275"/>
      <c r="G788" s="15"/>
      <c r="H788" s="105"/>
      <c r="I788" s="268"/>
    </row>
    <row r="789" spans="1:9" ht="12.75">
      <c r="A789" s="16" t="s">
        <v>71</v>
      </c>
      <c r="B789" s="16" t="s">
        <v>205</v>
      </c>
      <c r="C789" s="203">
        <v>21393</v>
      </c>
      <c r="D789" s="62" t="s">
        <v>10</v>
      </c>
      <c r="E789" s="273">
        <f>E790+E791</f>
        <v>100</v>
      </c>
      <c r="F789" s="273">
        <f>F790+F791</f>
        <v>0</v>
      </c>
      <c r="G789" s="16">
        <f t="shared" si="18"/>
        <v>100</v>
      </c>
      <c r="H789" s="280">
        <v>650</v>
      </c>
      <c r="I789" s="268" t="s">
        <v>206</v>
      </c>
    </row>
    <row r="790" spans="1:9" ht="12.75">
      <c r="A790" s="16"/>
      <c r="B790" s="16"/>
      <c r="C790" s="298">
        <v>2231</v>
      </c>
      <c r="D790" s="74" t="s">
        <v>207</v>
      </c>
      <c r="E790" s="15">
        <v>50</v>
      </c>
      <c r="F790" s="275"/>
      <c r="G790" s="15">
        <f t="shared" si="18"/>
        <v>50</v>
      </c>
      <c r="H790" s="280"/>
      <c r="I790" s="268"/>
    </row>
    <row r="791" spans="1:9" ht="12.75">
      <c r="A791" s="299"/>
      <c r="B791" s="299"/>
      <c r="C791" s="300">
        <v>2231</v>
      </c>
      <c r="D791" s="74" t="s">
        <v>208</v>
      </c>
      <c r="E791" s="15">
        <v>50</v>
      </c>
      <c r="F791" s="301"/>
      <c r="G791" s="15">
        <f t="shared" si="18"/>
        <v>50</v>
      </c>
      <c r="H791" s="302"/>
      <c r="I791" s="296"/>
    </row>
    <row r="792" spans="1:9" ht="12.75">
      <c r="A792" s="205"/>
      <c r="B792" s="205"/>
      <c r="C792" s="300"/>
      <c r="D792" s="74"/>
      <c r="E792" s="15"/>
      <c r="F792" s="273"/>
      <c r="G792" s="15"/>
      <c r="H792" s="280"/>
      <c r="I792" s="268"/>
    </row>
    <row r="793" spans="1:9" ht="12.75">
      <c r="A793" s="205"/>
      <c r="B793" s="16" t="s">
        <v>222</v>
      </c>
      <c r="C793" s="203">
        <v>21393</v>
      </c>
      <c r="D793" s="62" t="s">
        <v>10</v>
      </c>
      <c r="E793" s="301">
        <f>SUM(E794:E800)</f>
        <v>4080</v>
      </c>
      <c r="F793" s="301">
        <f>SUM(F794:F800)</f>
        <v>0</v>
      </c>
      <c r="G793" s="16">
        <f t="shared" si="18"/>
        <v>4080</v>
      </c>
      <c r="H793" s="280">
        <v>700</v>
      </c>
      <c r="I793" s="268" t="s">
        <v>206</v>
      </c>
    </row>
    <row r="794" spans="1:9" ht="12.75">
      <c r="A794" s="205"/>
      <c r="B794" s="16"/>
      <c r="C794" s="298">
        <v>2231</v>
      </c>
      <c r="D794" s="74" t="s">
        <v>207</v>
      </c>
      <c r="E794" s="15">
        <v>50</v>
      </c>
      <c r="F794" s="275"/>
      <c r="G794" s="15">
        <f t="shared" si="18"/>
        <v>50</v>
      </c>
      <c r="H794" s="280"/>
      <c r="I794" s="268"/>
    </row>
    <row r="795" spans="1:9" ht="12.75">
      <c r="A795" s="205"/>
      <c r="B795" s="299"/>
      <c r="C795" s="300">
        <v>2231</v>
      </c>
      <c r="D795" s="74" t="s">
        <v>208</v>
      </c>
      <c r="E795" s="15">
        <v>35</v>
      </c>
      <c r="F795" s="301"/>
      <c r="G795" s="15">
        <f t="shared" si="18"/>
        <v>35</v>
      </c>
      <c r="H795" s="302"/>
      <c r="I795" s="296"/>
    </row>
    <row r="796" spans="1:9" ht="12.75">
      <c r="A796" s="205"/>
      <c r="B796" s="312"/>
      <c r="C796" s="313">
        <v>2314</v>
      </c>
      <c r="D796" s="74" t="s">
        <v>210</v>
      </c>
      <c r="E796" s="15">
        <v>250</v>
      </c>
      <c r="F796" s="301"/>
      <c r="G796" s="15">
        <f t="shared" si="18"/>
        <v>250</v>
      </c>
      <c r="H796" s="302"/>
      <c r="I796" s="296"/>
    </row>
    <row r="797" spans="1:9" ht="24">
      <c r="A797" s="280"/>
      <c r="B797" s="292"/>
      <c r="C797" s="314">
        <v>1150</v>
      </c>
      <c r="D797" s="74" t="s">
        <v>223</v>
      </c>
      <c r="E797" s="15">
        <v>2800</v>
      </c>
      <c r="F797" s="301"/>
      <c r="G797" s="15">
        <f t="shared" si="18"/>
        <v>2800</v>
      </c>
      <c r="H797" s="302"/>
      <c r="I797" s="296"/>
    </row>
    <row r="798" spans="1:9" ht="12.75">
      <c r="A798" s="280"/>
      <c r="B798" s="292"/>
      <c r="C798" s="314">
        <v>1210</v>
      </c>
      <c r="D798" s="74" t="s">
        <v>101</v>
      </c>
      <c r="E798" s="15">
        <v>150</v>
      </c>
      <c r="F798" s="301"/>
      <c r="G798" s="15">
        <f t="shared" si="18"/>
        <v>150</v>
      </c>
      <c r="H798" s="302"/>
      <c r="I798" s="296"/>
    </row>
    <row r="799" spans="1:9" ht="12.75">
      <c r="A799" s="280"/>
      <c r="B799" s="292"/>
      <c r="C799" s="314">
        <v>2312</v>
      </c>
      <c r="D799" s="74" t="s">
        <v>224</v>
      </c>
      <c r="E799" s="15">
        <v>545</v>
      </c>
      <c r="F799" s="324"/>
      <c r="G799" s="15">
        <f t="shared" si="18"/>
        <v>545</v>
      </c>
      <c r="H799" s="302"/>
      <c r="I799" s="296"/>
    </row>
    <row r="800" spans="1:9" ht="12.75">
      <c r="A800" s="280"/>
      <c r="B800" s="16"/>
      <c r="C800" s="314">
        <v>2231</v>
      </c>
      <c r="D800" s="74" t="s">
        <v>216</v>
      </c>
      <c r="E800" s="15">
        <v>250</v>
      </c>
      <c r="F800" s="275"/>
      <c r="G800" s="15">
        <f t="shared" si="18"/>
        <v>250</v>
      </c>
      <c r="H800" s="280"/>
      <c r="I800" s="268"/>
    </row>
    <row r="801" spans="1:9" ht="12.75">
      <c r="A801" s="280"/>
      <c r="B801" s="16"/>
      <c r="C801" s="314"/>
      <c r="D801" s="74"/>
      <c r="E801" s="15"/>
      <c r="F801" s="273"/>
      <c r="G801" s="15"/>
      <c r="H801" s="280"/>
      <c r="I801" s="268"/>
    </row>
    <row r="802" spans="1:9" ht="12.75">
      <c r="A802" s="280"/>
      <c r="B802" s="16" t="s">
        <v>205</v>
      </c>
      <c r="C802" s="203">
        <v>21393</v>
      </c>
      <c r="D802" s="62" t="s">
        <v>10</v>
      </c>
      <c r="E802" s="47">
        <f>E803+E804+E805</f>
        <v>150</v>
      </c>
      <c r="F802" s="47">
        <f>F803+F804+F805</f>
        <v>0</v>
      </c>
      <c r="G802" s="16">
        <f>E802+F802</f>
        <v>150</v>
      </c>
      <c r="H802" s="280">
        <v>500</v>
      </c>
      <c r="I802" s="268" t="s">
        <v>206</v>
      </c>
    </row>
    <row r="803" spans="1:9" ht="12.75">
      <c r="A803" s="280"/>
      <c r="B803" s="16"/>
      <c r="C803" s="203">
        <v>2231</v>
      </c>
      <c r="D803" s="74" t="s">
        <v>207</v>
      </c>
      <c r="E803" s="15">
        <v>50</v>
      </c>
      <c r="F803" s="275"/>
      <c r="G803" s="15">
        <f>E803+F803</f>
        <v>50</v>
      </c>
      <c r="H803" s="280"/>
      <c r="I803" s="268"/>
    </row>
    <row r="804" spans="1:9" ht="12.75">
      <c r="A804" s="280"/>
      <c r="B804" s="292"/>
      <c r="C804" s="314">
        <v>2231</v>
      </c>
      <c r="D804" s="74" t="s">
        <v>208</v>
      </c>
      <c r="E804" s="15">
        <v>50</v>
      </c>
      <c r="F804" s="301"/>
      <c r="G804" s="15">
        <f>E804+F804</f>
        <v>50</v>
      </c>
      <c r="H804" s="302"/>
      <c r="I804" s="296"/>
    </row>
    <row r="805" spans="1:9" ht="12.75">
      <c r="A805" s="205"/>
      <c r="B805" s="99"/>
      <c r="C805" s="315">
        <v>2249</v>
      </c>
      <c r="D805" s="100" t="s">
        <v>211</v>
      </c>
      <c r="E805" s="275">
        <v>50</v>
      </c>
      <c r="F805" s="275"/>
      <c r="G805" s="15">
        <f>E805+F805</f>
        <v>50</v>
      </c>
      <c r="H805" s="105"/>
      <c r="I805" s="316"/>
    </row>
    <row r="806" spans="1:9" ht="12.75">
      <c r="A806" s="205"/>
      <c r="B806" s="22"/>
      <c r="C806" s="281"/>
      <c r="D806" s="100"/>
      <c r="E806" s="275"/>
      <c r="F806" s="275"/>
      <c r="G806" s="275"/>
      <c r="H806" s="105"/>
      <c r="I806" s="316"/>
    </row>
    <row r="807" spans="1:9" ht="12.75">
      <c r="A807" s="205"/>
      <c r="B807" s="317"/>
      <c r="C807" s="281"/>
      <c r="D807" s="205"/>
      <c r="E807" s="273"/>
      <c r="F807" s="273"/>
      <c r="G807" s="273"/>
      <c r="H807" s="280"/>
      <c r="I807" s="268"/>
    </row>
    <row r="808" spans="1:9" ht="12.75">
      <c r="A808" s="205"/>
      <c r="B808" s="318"/>
      <c r="C808" s="187"/>
      <c r="D808" s="62" t="s">
        <v>407</v>
      </c>
      <c r="E808" s="273">
        <f>E689+E693+E697+E701+E705+E710+E714+E718+E722+E726+E731+E740+E744+E749+E754+E764+E768+E772+E777+E781+E785+E789+E793+E802</f>
        <v>13125</v>
      </c>
      <c r="F808" s="273">
        <f>F689+F693+F697+F701+F705+F710+F714+F718+F722+F726+F731+F740+F744+F749+F754+F764+F768+F772+F777+F781+F785+F789+F793+F802</f>
        <v>0</v>
      </c>
      <c r="G808" s="273">
        <f>G689+G693+G697+G701+G705+G710+G714+G718+G722+G726+G731+G740+G744+G749+G754+G764+G768+G772+G777+G781+G785+G789+G793+G802</f>
        <v>13125</v>
      </c>
      <c r="H808" s="273">
        <f>H689+H693+H697+H701+H705+H710+H714+H718+H722+H726+H731+H740+H744+H749+H754+H764+H768+H772+H777+H781+H785+H789+H793+H802</f>
        <v>13125</v>
      </c>
      <c r="I808" s="268"/>
    </row>
    <row r="809" spans="1:9" ht="12.75">
      <c r="A809" s="319"/>
      <c r="B809" s="319"/>
      <c r="C809" s="320">
        <v>1150</v>
      </c>
      <c r="D809" s="195"/>
      <c r="E809" s="321">
        <f aca="true" t="shared" si="19" ref="E809:G810">E735+E758+E797</f>
        <v>6400</v>
      </c>
      <c r="F809" s="321">
        <f t="shared" si="19"/>
        <v>0</v>
      </c>
      <c r="G809" s="321">
        <f t="shared" si="19"/>
        <v>6400</v>
      </c>
      <c r="H809" s="282"/>
      <c r="I809" s="322"/>
    </row>
    <row r="810" spans="1:9" ht="12.75">
      <c r="A810" s="62"/>
      <c r="B810" s="62"/>
      <c r="C810" s="5">
        <v>1210</v>
      </c>
      <c r="D810" s="62"/>
      <c r="E810" s="11">
        <f t="shared" si="19"/>
        <v>330</v>
      </c>
      <c r="F810" s="11">
        <f t="shared" si="19"/>
        <v>0</v>
      </c>
      <c r="G810" s="11">
        <f t="shared" si="19"/>
        <v>330</v>
      </c>
      <c r="H810" s="11"/>
      <c r="I810" s="268"/>
    </row>
    <row r="811" spans="1:9" ht="12.75">
      <c r="A811" s="62"/>
      <c r="B811" s="323"/>
      <c r="C811" s="5">
        <v>2231</v>
      </c>
      <c r="D811" s="5"/>
      <c r="E811" s="11">
        <f>E690+E691+E694+E695+E698+E699+E702+E703+E706+E707+E711+E712+E715+E716+E719+E720+E723+E724+E727+E728+E732+E733+E737+E741+E742+E745+E746+E750+E751+E755+E756+E761+E765+E766+E769+E770+E773+E774+E778+E779+E782+E783+E786+E787+E790+E791+E794+E795+E800+E803+E804</f>
        <v>3250</v>
      </c>
      <c r="F811" s="11">
        <f>F690+F691+F694+F695+F698+F699+F702+F703+F706+F707+F711+F712+F715+F716+F719+F720+F723+F724+F727+F728+F732+F733+F737+F741+F742+F745+F746+F750+F751+F755+F756+F761+F765+F766+F769+F770+F773+F774+F778+F779+F782+F783+F786+F787+F790+F791+F794+F795+F800+F803+F804</f>
        <v>0</v>
      </c>
      <c r="G811" s="11">
        <f>G690+G691+G694+G695+G698+G699+G702+G703+G706+G707+G711+G712+G715+G716+G719+G720+G723+G724+G727+G728+G732+G733+G737+G741+G742+G745+G746+G750+G751+G755+G756+G761+G765+G766+G769+G770+G773+G774+G778+G779+G782+G783+G786+G787+G790+G791+G794+G795+G800+G803+G804</f>
        <v>3250</v>
      </c>
      <c r="H811" s="16"/>
      <c r="I811" s="268"/>
    </row>
    <row r="812" spans="1:9" ht="12.75">
      <c r="A812" s="62"/>
      <c r="B812" s="323"/>
      <c r="C812" s="5">
        <v>2243</v>
      </c>
      <c r="D812" s="5"/>
      <c r="E812" s="11">
        <f>E752</f>
        <v>250</v>
      </c>
      <c r="F812" s="11">
        <f>F752</f>
        <v>0</v>
      </c>
      <c r="G812" s="11">
        <f>G752</f>
        <v>250</v>
      </c>
      <c r="H812" s="16"/>
      <c r="I812" s="268"/>
    </row>
    <row r="813" spans="1:9" ht="12.75">
      <c r="A813" s="62"/>
      <c r="B813" s="323"/>
      <c r="C813" s="5">
        <v>2249</v>
      </c>
      <c r="D813" s="5"/>
      <c r="E813" s="11">
        <f>E708+E729+E747+E775+E805</f>
        <v>250</v>
      </c>
      <c r="F813" s="11">
        <f>F708+F729+F747+F775+F805</f>
        <v>0</v>
      </c>
      <c r="G813" s="11">
        <f>G708+G729+G747+G775+G805</f>
        <v>250</v>
      </c>
      <c r="H813" s="16"/>
      <c r="I813" s="268"/>
    </row>
    <row r="814" spans="1:9" ht="12.75">
      <c r="A814" s="62"/>
      <c r="B814" s="62"/>
      <c r="C814" s="5">
        <v>2312</v>
      </c>
      <c r="D814" s="5"/>
      <c r="E814" s="11">
        <f>E738+E762+E799</f>
        <v>1395</v>
      </c>
      <c r="F814" s="11">
        <f>F738+F762+F799</f>
        <v>0</v>
      </c>
      <c r="G814" s="11">
        <f>G738+G762+G799</f>
        <v>1395</v>
      </c>
      <c r="H814" s="16"/>
      <c r="I814" s="268"/>
    </row>
    <row r="815" spans="1:9" ht="12.75">
      <c r="A815" s="62"/>
      <c r="B815" s="62"/>
      <c r="C815" s="5">
        <v>2314</v>
      </c>
      <c r="D815" s="5"/>
      <c r="E815" s="11">
        <f>E734+E757+E760+E796</f>
        <v>1250</v>
      </c>
      <c r="F815" s="11">
        <f>F734+F757+F760+F796</f>
        <v>0</v>
      </c>
      <c r="G815" s="11">
        <f>G734+G757+G760+G796</f>
        <v>1250</v>
      </c>
      <c r="H815" s="16"/>
      <c r="I815" s="268"/>
    </row>
    <row r="816" spans="1:9" ht="12.75">
      <c r="A816" s="307"/>
      <c r="B816" s="307"/>
      <c r="C816" s="5"/>
      <c r="D816" s="10" t="s">
        <v>408</v>
      </c>
      <c r="E816" s="14">
        <f>SUM(E809:E815)</f>
        <v>13125</v>
      </c>
      <c r="F816" s="14">
        <f>SUM(F809:F815)</f>
        <v>0</v>
      </c>
      <c r="G816" s="14">
        <f>SUM(G809:G815)</f>
        <v>13125</v>
      </c>
      <c r="H816" s="307"/>
      <c r="I816" s="307"/>
    </row>
    <row r="817" spans="1:9" ht="12.75">
      <c r="A817" s="481" t="s">
        <v>225</v>
      </c>
      <c r="B817" s="482"/>
      <c r="C817" s="482"/>
      <c r="D817" s="482"/>
      <c r="E817" s="482"/>
      <c r="F817" s="482"/>
      <c r="G817" s="482"/>
      <c r="H817" s="482"/>
      <c r="I817" s="482"/>
    </row>
    <row r="818" spans="1:9" ht="36">
      <c r="A818" s="325" t="s">
        <v>2</v>
      </c>
      <c r="B818" s="325" t="s">
        <v>3</v>
      </c>
      <c r="C818" s="325" t="s">
        <v>4</v>
      </c>
      <c r="D818" s="325" t="s">
        <v>5</v>
      </c>
      <c r="E818" s="326" t="s">
        <v>6</v>
      </c>
      <c r="F818" s="326" t="s">
        <v>11</v>
      </c>
      <c r="G818" s="326" t="s">
        <v>7</v>
      </c>
      <c r="H818" s="327" t="s">
        <v>8</v>
      </c>
      <c r="I818" s="328" t="s">
        <v>9</v>
      </c>
    </row>
    <row r="819" spans="1:9" ht="12.75">
      <c r="A819" s="97" t="s">
        <v>229</v>
      </c>
      <c r="B819" s="205" t="s">
        <v>103</v>
      </c>
      <c r="C819" s="187"/>
      <c r="D819" s="317" t="s">
        <v>10</v>
      </c>
      <c r="E819" s="273">
        <f>SUM(E820:E822)</f>
        <v>0</v>
      </c>
      <c r="F819" s="273">
        <f>SUM(F820:F822)</f>
        <v>150</v>
      </c>
      <c r="G819" s="330">
        <f aca="true" t="shared" si="20" ref="G819:G866">E819+F819</f>
        <v>150</v>
      </c>
      <c r="H819" s="280"/>
      <c r="I819" s="5" t="s">
        <v>226</v>
      </c>
    </row>
    <row r="820" spans="1:9" ht="12.75">
      <c r="A820" s="203"/>
      <c r="B820" s="205"/>
      <c r="C820" s="187">
        <v>1150</v>
      </c>
      <c r="D820" s="100" t="s">
        <v>230</v>
      </c>
      <c r="E820" s="275"/>
      <c r="F820" s="275">
        <v>95</v>
      </c>
      <c r="G820" s="333">
        <f t="shared" si="20"/>
        <v>95</v>
      </c>
      <c r="H820" s="280"/>
      <c r="I820" s="332"/>
    </row>
    <row r="821" spans="1:9" ht="12.75">
      <c r="A821" s="203"/>
      <c r="B821" s="340"/>
      <c r="C821" s="187">
        <v>1210</v>
      </c>
      <c r="D821" s="100" t="s">
        <v>43</v>
      </c>
      <c r="E821" s="275"/>
      <c r="F821" s="275">
        <v>5</v>
      </c>
      <c r="G821" s="333">
        <f t="shared" si="20"/>
        <v>5</v>
      </c>
      <c r="H821" s="280"/>
      <c r="I821" s="332"/>
    </row>
    <row r="822" spans="1:9" ht="12.75">
      <c r="A822" s="203"/>
      <c r="B822" s="340"/>
      <c r="C822" s="187">
        <v>2314</v>
      </c>
      <c r="D822" s="100" t="s">
        <v>231</v>
      </c>
      <c r="E822" s="275"/>
      <c r="F822" s="275">
        <v>50</v>
      </c>
      <c r="G822" s="333">
        <f t="shared" si="20"/>
        <v>50</v>
      </c>
      <c r="H822" s="280"/>
      <c r="I822" s="332"/>
    </row>
    <row r="823" spans="1:9" ht="12.75">
      <c r="A823" s="203"/>
      <c r="B823" s="340"/>
      <c r="C823" s="187"/>
      <c r="D823" s="100"/>
      <c r="E823" s="275"/>
      <c r="F823" s="275"/>
      <c r="G823" s="333"/>
      <c r="H823" s="280"/>
      <c r="I823" s="332"/>
    </row>
    <row r="824" spans="1:9" ht="12.75">
      <c r="A824" s="5" t="s">
        <v>28</v>
      </c>
      <c r="B824" s="340" t="s">
        <v>232</v>
      </c>
      <c r="C824" s="187"/>
      <c r="D824" s="205" t="s">
        <v>10</v>
      </c>
      <c r="E824" s="273">
        <f>E825+E826</f>
        <v>0</v>
      </c>
      <c r="F824" s="273">
        <f>F825+F826</f>
        <v>179</v>
      </c>
      <c r="G824" s="330">
        <f t="shared" si="20"/>
        <v>179</v>
      </c>
      <c r="H824" s="280"/>
      <c r="I824" s="5" t="s">
        <v>226</v>
      </c>
    </row>
    <row r="825" spans="1:9" ht="12.75">
      <c r="A825" s="203"/>
      <c r="B825" s="340"/>
      <c r="C825" s="187">
        <v>2231</v>
      </c>
      <c r="D825" s="100" t="s">
        <v>113</v>
      </c>
      <c r="E825" s="275"/>
      <c r="F825" s="275">
        <v>129</v>
      </c>
      <c r="G825" s="333">
        <f t="shared" si="20"/>
        <v>129</v>
      </c>
      <c r="H825" s="280"/>
      <c r="I825" s="5"/>
    </row>
    <row r="826" spans="1:9" ht="12.75">
      <c r="A826" s="203"/>
      <c r="B826" s="340"/>
      <c r="C826" s="187">
        <v>2341</v>
      </c>
      <c r="D826" s="310" t="s">
        <v>233</v>
      </c>
      <c r="E826" s="275"/>
      <c r="F826" s="275">
        <v>50</v>
      </c>
      <c r="G826" s="333">
        <f t="shared" si="20"/>
        <v>50</v>
      </c>
      <c r="H826" s="280"/>
      <c r="I826" s="332"/>
    </row>
    <row r="827" spans="1:9" ht="12.75">
      <c r="A827" s="5"/>
      <c r="B827" s="340"/>
      <c r="C827" s="187"/>
      <c r="D827" s="100"/>
      <c r="E827" s="275"/>
      <c r="F827" s="275"/>
      <c r="G827" s="333"/>
      <c r="H827" s="280"/>
      <c r="I827" s="332"/>
    </row>
    <row r="828" spans="1:9" ht="12.75">
      <c r="A828" s="341" t="s">
        <v>234</v>
      </c>
      <c r="B828" s="205" t="s">
        <v>235</v>
      </c>
      <c r="C828" s="325"/>
      <c r="D828" s="317" t="s">
        <v>10</v>
      </c>
      <c r="E828" s="273">
        <f>E829+E830</f>
        <v>0</v>
      </c>
      <c r="F828" s="273">
        <f>F829+F830</f>
        <v>200</v>
      </c>
      <c r="G828" s="330">
        <f t="shared" si="20"/>
        <v>200</v>
      </c>
      <c r="H828" s="280"/>
      <c r="I828" s="5" t="s">
        <v>226</v>
      </c>
    </row>
    <row r="829" spans="1:9" ht="12.75">
      <c r="A829" s="329"/>
      <c r="B829" s="205"/>
      <c r="C829" s="187">
        <v>2231</v>
      </c>
      <c r="D829" s="310" t="s">
        <v>113</v>
      </c>
      <c r="E829" s="275"/>
      <c r="F829" s="275">
        <v>150</v>
      </c>
      <c r="G829" s="333">
        <f t="shared" si="20"/>
        <v>150</v>
      </c>
      <c r="H829" s="280"/>
      <c r="I829" s="332"/>
    </row>
    <row r="830" spans="1:9" ht="12.75">
      <c r="A830" s="329"/>
      <c r="B830" s="205"/>
      <c r="C830" s="187">
        <v>2314</v>
      </c>
      <c r="D830" s="310" t="s">
        <v>24</v>
      </c>
      <c r="E830" s="275"/>
      <c r="F830" s="275">
        <v>50</v>
      </c>
      <c r="G830" s="333">
        <f t="shared" si="20"/>
        <v>50</v>
      </c>
      <c r="H830" s="280"/>
      <c r="I830" s="332"/>
    </row>
    <row r="831" spans="1:9" ht="12.75">
      <c r="A831" s="329"/>
      <c r="B831" s="205"/>
      <c r="C831" s="187"/>
      <c r="D831" s="100"/>
      <c r="E831" s="275"/>
      <c r="F831" s="275"/>
      <c r="G831" s="333"/>
      <c r="H831" s="280"/>
      <c r="I831" s="332"/>
    </row>
    <row r="832" spans="1:9" ht="12.75">
      <c r="A832" s="329"/>
      <c r="B832" s="205" t="s">
        <v>236</v>
      </c>
      <c r="C832" s="187"/>
      <c r="D832" s="317" t="s">
        <v>10</v>
      </c>
      <c r="E832" s="273">
        <f>E833+E834+E835</f>
        <v>0</v>
      </c>
      <c r="F832" s="273">
        <f>F833+F834+F835</f>
        <v>440</v>
      </c>
      <c r="G832" s="330">
        <f t="shared" si="20"/>
        <v>440</v>
      </c>
      <c r="H832" s="105"/>
      <c r="I832" s="5" t="s">
        <v>226</v>
      </c>
    </row>
    <row r="833" spans="1:9" ht="12.75">
      <c r="A833" s="329"/>
      <c r="B833" s="205"/>
      <c r="C833" s="187">
        <v>2231</v>
      </c>
      <c r="D833" s="310" t="s">
        <v>113</v>
      </c>
      <c r="E833" s="275"/>
      <c r="F833" s="275">
        <v>400</v>
      </c>
      <c r="G833" s="333">
        <f t="shared" si="20"/>
        <v>400</v>
      </c>
      <c r="H833" s="105"/>
      <c r="I833" s="339"/>
    </row>
    <row r="834" spans="1:9" ht="12.75">
      <c r="A834" s="329"/>
      <c r="B834" s="205"/>
      <c r="C834" s="187">
        <v>2264</v>
      </c>
      <c r="D834" s="310" t="s">
        <v>237</v>
      </c>
      <c r="E834" s="275"/>
      <c r="F834" s="275">
        <v>40</v>
      </c>
      <c r="G834" s="333">
        <f t="shared" si="20"/>
        <v>40</v>
      </c>
      <c r="H834" s="280"/>
      <c r="I834" s="339"/>
    </row>
    <row r="835" spans="1:9" ht="12.75">
      <c r="A835" s="329"/>
      <c r="B835" s="205"/>
      <c r="C835" s="187"/>
      <c r="D835" s="100"/>
      <c r="E835" s="275"/>
      <c r="F835" s="275"/>
      <c r="G835" s="333">
        <f t="shared" si="20"/>
        <v>0</v>
      </c>
      <c r="H835" s="105"/>
      <c r="I835" s="332"/>
    </row>
    <row r="836" spans="1:9" ht="12.75">
      <c r="A836" s="329"/>
      <c r="B836" s="205"/>
      <c r="C836" s="325"/>
      <c r="D836" s="205"/>
      <c r="E836" s="273"/>
      <c r="F836" s="273"/>
      <c r="G836" s="333"/>
      <c r="H836" s="308"/>
      <c r="I836" s="332"/>
    </row>
    <row r="837" spans="1:9" ht="12.75">
      <c r="A837" s="329" t="s">
        <v>41</v>
      </c>
      <c r="B837" s="303" t="s">
        <v>238</v>
      </c>
      <c r="C837" s="187"/>
      <c r="D837" s="317" t="s">
        <v>10</v>
      </c>
      <c r="E837" s="273">
        <f>E838+E839+E840</f>
        <v>0</v>
      </c>
      <c r="F837" s="273">
        <f>F838+F839+F840</f>
        <v>800</v>
      </c>
      <c r="G837" s="330">
        <f t="shared" si="20"/>
        <v>800</v>
      </c>
      <c r="H837" s="308"/>
      <c r="I837" s="5" t="s">
        <v>226</v>
      </c>
    </row>
    <row r="838" spans="1:9" ht="12.75">
      <c r="A838" s="329"/>
      <c r="B838" s="205"/>
      <c r="C838" s="187">
        <v>2231</v>
      </c>
      <c r="D838" s="310" t="s">
        <v>113</v>
      </c>
      <c r="E838" s="275"/>
      <c r="F838" s="275">
        <v>800</v>
      </c>
      <c r="G838" s="333">
        <f t="shared" si="20"/>
        <v>800</v>
      </c>
      <c r="H838" s="308"/>
      <c r="I838" s="332"/>
    </row>
    <row r="839" spans="1:9" ht="12.75">
      <c r="A839" s="329"/>
      <c r="B839" s="205"/>
      <c r="C839" s="187"/>
      <c r="D839" s="310"/>
      <c r="E839" s="275"/>
      <c r="F839" s="275"/>
      <c r="G839" s="333">
        <f t="shared" si="20"/>
        <v>0</v>
      </c>
      <c r="H839" s="308"/>
      <c r="I839" s="332"/>
    </row>
    <row r="840" spans="1:9" ht="12.75">
      <c r="A840" s="329"/>
      <c r="B840" s="205"/>
      <c r="C840" s="187"/>
      <c r="D840" s="310"/>
      <c r="E840" s="275"/>
      <c r="F840" s="275"/>
      <c r="G840" s="333">
        <f t="shared" si="20"/>
        <v>0</v>
      </c>
      <c r="H840" s="342"/>
      <c r="I840" s="332"/>
    </row>
    <row r="841" spans="1:9" ht="12.75">
      <c r="A841" s="329"/>
      <c r="B841" s="205"/>
      <c r="C841" s="187"/>
      <c r="D841" s="310"/>
      <c r="E841" s="275"/>
      <c r="F841" s="275"/>
      <c r="G841" s="333"/>
      <c r="H841" s="342"/>
      <c r="I841" s="332"/>
    </row>
    <row r="842" spans="1:9" ht="12.75">
      <c r="A842" s="329" t="s">
        <v>239</v>
      </c>
      <c r="B842" s="205" t="s">
        <v>240</v>
      </c>
      <c r="C842" s="187"/>
      <c r="D842" s="317" t="s">
        <v>10</v>
      </c>
      <c r="E842" s="273">
        <f>E843+E844</f>
        <v>0</v>
      </c>
      <c r="F842" s="273">
        <f>F843+F844</f>
        <v>850</v>
      </c>
      <c r="G842" s="330">
        <f t="shared" si="20"/>
        <v>850</v>
      </c>
      <c r="H842" s="280"/>
      <c r="I842" s="5" t="s">
        <v>226</v>
      </c>
    </row>
    <row r="843" spans="1:9" ht="12.75">
      <c r="A843" s="329"/>
      <c r="B843" s="205"/>
      <c r="C843" s="187">
        <v>2231</v>
      </c>
      <c r="D843" s="310" t="s">
        <v>113</v>
      </c>
      <c r="E843" s="275"/>
      <c r="F843" s="275">
        <v>850</v>
      </c>
      <c r="G843" s="333">
        <f t="shared" si="20"/>
        <v>850</v>
      </c>
      <c r="H843" s="280"/>
      <c r="I843" s="334"/>
    </row>
    <row r="844" spans="1:9" ht="12.75">
      <c r="A844" s="329"/>
      <c r="B844" s="205"/>
      <c r="C844" s="187"/>
      <c r="D844" s="310"/>
      <c r="E844" s="275"/>
      <c r="F844" s="275"/>
      <c r="G844" s="333">
        <f t="shared" si="20"/>
        <v>0</v>
      </c>
      <c r="H844" s="280"/>
      <c r="I844" s="334"/>
    </row>
    <row r="845" spans="1:9" ht="12.75">
      <c r="A845" s="329"/>
      <c r="B845" s="205"/>
      <c r="C845" s="187"/>
      <c r="D845" s="100"/>
      <c r="E845" s="275"/>
      <c r="F845" s="275"/>
      <c r="G845" s="333"/>
      <c r="H845" s="105"/>
      <c r="I845" s="334"/>
    </row>
    <row r="846" spans="1:9" ht="12.75">
      <c r="A846" s="329"/>
      <c r="B846" s="205" t="s">
        <v>241</v>
      </c>
      <c r="C846" s="187">
        <v>21393</v>
      </c>
      <c r="D846" s="205" t="s">
        <v>10</v>
      </c>
      <c r="E846" s="273">
        <f>E847+E848</f>
        <v>50</v>
      </c>
      <c r="F846" s="273">
        <f>F847+F848</f>
        <v>150</v>
      </c>
      <c r="G846" s="330">
        <f t="shared" si="20"/>
        <v>200</v>
      </c>
      <c r="H846" s="280">
        <v>50</v>
      </c>
      <c r="I846" s="5" t="s">
        <v>226</v>
      </c>
    </row>
    <row r="847" spans="1:9" ht="12.75">
      <c r="A847" s="329"/>
      <c r="B847" s="205"/>
      <c r="C847" s="187">
        <v>2231</v>
      </c>
      <c r="D847" s="310" t="s">
        <v>113</v>
      </c>
      <c r="E847" s="338"/>
      <c r="F847" s="275">
        <v>150</v>
      </c>
      <c r="G847" s="333">
        <f t="shared" si="20"/>
        <v>150</v>
      </c>
      <c r="H847" s="105"/>
      <c r="I847" s="332"/>
    </row>
    <row r="848" spans="1:9" ht="12.75">
      <c r="A848" s="329"/>
      <c r="B848" s="205"/>
      <c r="C848" s="187">
        <v>2314</v>
      </c>
      <c r="D848" s="310" t="s">
        <v>233</v>
      </c>
      <c r="E848" s="275">
        <v>50</v>
      </c>
      <c r="F848" s="275"/>
      <c r="G848" s="333">
        <f t="shared" si="20"/>
        <v>50</v>
      </c>
      <c r="H848" s="105"/>
      <c r="I848" s="339"/>
    </row>
    <row r="849" spans="1:9" ht="12.75">
      <c r="A849" s="329"/>
      <c r="B849" s="205"/>
      <c r="C849" s="187"/>
      <c r="D849" s="100"/>
      <c r="E849" s="273"/>
      <c r="F849" s="275"/>
      <c r="G849" s="333"/>
      <c r="H849" s="105"/>
      <c r="I849" s="332"/>
    </row>
    <row r="850" spans="1:9" ht="12.75">
      <c r="A850" s="329" t="s">
        <v>242</v>
      </c>
      <c r="B850" s="205" t="s">
        <v>243</v>
      </c>
      <c r="C850" s="187"/>
      <c r="D850" s="205" t="s">
        <v>10</v>
      </c>
      <c r="E850" s="273">
        <f>SUM(E851:E854)</f>
        <v>0</v>
      </c>
      <c r="F850" s="273">
        <f>SUM(F851:F854)</f>
        <v>2990</v>
      </c>
      <c r="G850" s="330">
        <f t="shared" si="20"/>
        <v>2990</v>
      </c>
      <c r="H850" s="280"/>
      <c r="I850" s="5" t="s">
        <v>226</v>
      </c>
    </row>
    <row r="851" spans="1:9" ht="12.75">
      <c r="A851" s="329"/>
      <c r="B851" s="205"/>
      <c r="C851" s="187">
        <v>2231</v>
      </c>
      <c r="D851" s="100" t="s">
        <v>113</v>
      </c>
      <c r="E851" s="338"/>
      <c r="F851" s="275">
        <v>2000</v>
      </c>
      <c r="G851" s="333">
        <f t="shared" si="20"/>
        <v>2000</v>
      </c>
      <c r="H851" s="280"/>
      <c r="I851" s="332"/>
    </row>
    <row r="852" spans="1:9" ht="12.75">
      <c r="A852" s="329"/>
      <c r="B852" s="205"/>
      <c r="C852" s="187">
        <v>2314</v>
      </c>
      <c r="D852" s="310" t="s">
        <v>47</v>
      </c>
      <c r="E852" s="338"/>
      <c r="F852" s="275">
        <v>90</v>
      </c>
      <c r="G852" s="333">
        <f t="shared" si="20"/>
        <v>90</v>
      </c>
      <c r="H852" s="280"/>
      <c r="I852" s="332"/>
    </row>
    <row r="853" spans="1:9" ht="12.75">
      <c r="A853" s="329"/>
      <c r="B853" s="205"/>
      <c r="C853" s="187">
        <v>2314</v>
      </c>
      <c r="D853" s="100" t="s">
        <v>233</v>
      </c>
      <c r="E853" s="338"/>
      <c r="F853" s="275">
        <v>100</v>
      </c>
      <c r="G853" s="333">
        <f t="shared" si="20"/>
        <v>100</v>
      </c>
      <c r="H853" s="280"/>
      <c r="I853" s="332"/>
    </row>
    <row r="854" spans="1:9" ht="12.75">
      <c r="A854" s="329"/>
      <c r="B854" s="205"/>
      <c r="C854" s="187">
        <v>2264</v>
      </c>
      <c r="D854" s="100" t="s">
        <v>244</v>
      </c>
      <c r="E854" s="338"/>
      <c r="F854" s="275">
        <v>800</v>
      </c>
      <c r="G854" s="333">
        <f t="shared" si="20"/>
        <v>800</v>
      </c>
      <c r="H854" s="280"/>
      <c r="I854" s="332"/>
    </row>
    <row r="855" spans="1:9" ht="12.75">
      <c r="A855" s="329"/>
      <c r="B855" s="205"/>
      <c r="C855" s="325"/>
      <c r="D855" s="205"/>
      <c r="E855" s="273"/>
      <c r="F855" s="273"/>
      <c r="G855" s="333"/>
      <c r="H855" s="280"/>
      <c r="I855" s="332"/>
    </row>
    <row r="856" spans="1:9" ht="12.75">
      <c r="A856" s="329" t="s">
        <v>245</v>
      </c>
      <c r="B856" s="205" t="s">
        <v>246</v>
      </c>
      <c r="C856" s="187"/>
      <c r="D856" s="205" t="s">
        <v>10</v>
      </c>
      <c r="E856" s="273">
        <f>E857+E858</f>
        <v>0</v>
      </c>
      <c r="F856" s="273">
        <f>F857+F858</f>
        <v>87</v>
      </c>
      <c r="G856" s="330">
        <f t="shared" si="20"/>
        <v>87</v>
      </c>
      <c r="H856" s="280"/>
      <c r="I856" s="5" t="s">
        <v>226</v>
      </c>
    </row>
    <row r="857" spans="1:9" ht="12.75">
      <c r="A857" s="329"/>
      <c r="B857" s="205"/>
      <c r="C857" s="187">
        <v>1150</v>
      </c>
      <c r="D857" s="310" t="s">
        <v>247</v>
      </c>
      <c r="E857" s="275"/>
      <c r="F857" s="275">
        <v>83</v>
      </c>
      <c r="G857" s="333">
        <f t="shared" si="20"/>
        <v>83</v>
      </c>
      <c r="H857" s="280"/>
      <c r="I857" s="332"/>
    </row>
    <row r="858" spans="1:9" ht="12.75">
      <c r="A858" s="329"/>
      <c r="B858" s="205"/>
      <c r="C858" s="187">
        <v>1210</v>
      </c>
      <c r="D858" s="100" t="s">
        <v>43</v>
      </c>
      <c r="E858" s="275"/>
      <c r="F858" s="275">
        <v>4</v>
      </c>
      <c r="G858" s="333">
        <f t="shared" si="20"/>
        <v>4</v>
      </c>
      <c r="H858" s="105"/>
      <c r="I858" s="332"/>
    </row>
    <row r="859" spans="1:9" ht="12.75">
      <c r="A859" s="329"/>
      <c r="B859" s="303"/>
      <c r="C859" s="325"/>
      <c r="D859" s="317"/>
      <c r="E859" s="273"/>
      <c r="F859" s="273"/>
      <c r="G859" s="333"/>
      <c r="H859" s="280"/>
      <c r="I859" s="5"/>
    </row>
    <row r="860" spans="1:9" ht="12.75">
      <c r="A860" s="329" t="s">
        <v>218</v>
      </c>
      <c r="B860" s="205" t="s">
        <v>250</v>
      </c>
      <c r="C860" s="187">
        <v>21393</v>
      </c>
      <c r="D860" s="205" t="s">
        <v>10</v>
      </c>
      <c r="E860" s="273">
        <f>E861+E862</f>
        <v>100</v>
      </c>
      <c r="F860" s="273">
        <f>F861+F862</f>
        <v>0</v>
      </c>
      <c r="G860" s="330">
        <f t="shared" si="20"/>
        <v>100</v>
      </c>
      <c r="H860" s="280">
        <v>100</v>
      </c>
      <c r="I860" s="5" t="s">
        <v>226</v>
      </c>
    </row>
    <row r="861" spans="1:9" ht="12.75">
      <c r="A861" s="329"/>
      <c r="B861" s="325"/>
      <c r="C861" s="187">
        <v>2231</v>
      </c>
      <c r="D861" s="100" t="s">
        <v>113</v>
      </c>
      <c r="E861" s="275">
        <v>100</v>
      </c>
      <c r="F861" s="275"/>
      <c r="G861" s="333">
        <f t="shared" si="20"/>
        <v>100</v>
      </c>
      <c r="H861" s="105"/>
      <c r="I861" s="332"/>
    </row>
    <row r="862" spans="1:9" ht="12.75">
      <c r="A862" s="329"/>
      <c r="B862" s="205"/>
      <c r="C862" s="187"/>
      <c r="D862" s="100"/>
      <c r="E862" s="326"/>
      <c r="F862" s="275"/>
      <c r="G862" s="333">
        <f t="shared" si="20"/>
        <v>0</v>
      </c>
      <c r="H862" s="308"/>
      <c r="I862" s="23"/>
    </row>
    <row r="863" spans="1:9" ht="12.75">
      <c r="A863" s="329"/>
      <c r="B863" s="205"/>
      <c r="C863" s="325"/>
      <c r="D863" s="205"/>
      <c r="E863" s="273"/>
      <c r="F863" s="273"/>
      <c r="G863" s="333"/>
      <c r="H863" s="280"/>
      <c r="I863" s="332"/>
    </row>
    <row r="864" spans="1:9" ht="12.75">
      <c r="A864" s="329"/>
      <c r="B864" s="205" t="s">
        <v>251</v>
      </c>
      <c r="C864" s="187">
        <v>21393</v>
      </c>
      <c r="D864" s="317" t="s">
        <v>10</v>
      </c>
      <c r="E864" s="273">
        <f>SUM(E865:E866)</f>
        <v>200</v>
      </c>
      <c r="F864" s="273">
        <f>SUM(F865:F866)</f>
        <v>0</v>
      </c>
      <c r="G864" s="330">
        <f t="shared" si="20"/>
        <v>200</v>
      </c>
      <c r="H864" s="280">
        <v>120</v>
      </c>
      <c r="I864" s="5" t="s">
        <v>226</v>
      </c>
    </row>
    <row r="865" spans="1:9" ht="12.75">
      <c r="A865" s="329"/>
      <c r="B865" s="205"/>
      <c r="C865" s="187">
        <v>2231</v>
      </c>
      <c r="D865" s="100" t="s">
        <v>113</v>
      </c>
      <c r="E865" s="275">
        <v>200</v>
      </c>
      <c r="F865" s="275"/>
      <c r="G865" s="333">
        <f t="shared" si="20"/>
        <v>200</v>
      </c>
      <c r="H865" s="105"/>
      <c r="I865" s="332"/>
    </row>
    <row r="866" spans="1:9" ht="12.75">
      <c r="A866" s="329"/>
      <c r="B866" s="205"/>
      <c r="C866" s="187"/>
      <c r="D866" s="100"/>
      <c r="E866" s="275"/>
      <c r="F866" s="275"/>
      <c r="G866" s="333">
        <f t="shared" si="20"/>
        <v>0</v>
      </c>
      <c r="H866" s="105"/>
      <c r="I866" s="332"/>
    </row>
    <row r="867" spans="1:9" ht="12.75">
      <c r="A867" s="329"/>
      <c r="B867" s="205"/>
      <c r="C867" s="187"/>
      <c r="D867" s="100"/>
      <c r="E867" s="275"/>
      <c r="F867" s="275"/>
      <c r="G867" s="333"/>
      <c r="H867" s="105"/>
      <c r="I867" s="332"/>
    </row>
    <row r="868" spans="1:9" ht="12.75">
      <c r="A868" s="329"/>
      <c r="B868" s="205"/>
      <c r="C868" s="325"/>
      <c r="D868" s="205"/>
      <c r="E868" s="273"/>
      <c r="F868" s="273"/>
      <c r="G868" s="333"/>
      <c r="H868" s="280"/>
      <c r="I868" s="332"/>
    </row>
    <row r="869" spans="1:9" ht="12.75">
      <c r="A869" s="329" t="s">
        <v>252</v>
      </c>
      <c r="B869" s="205" t="s">
        <v>253</v>
      </c>
      <c r="C869" s="187"/>
      <c r="D869" s="317" t="s">
        <v>10</v>
      </c>
      <c r="E869" s="273">
        <f>E870+E871</f>
        <v>0</v>
      </c>
      <c r="F869" s="273">
        <f>F870+F871</f>
        <v>87</v>
      </c>
      <c r="G869" s="330">
        <f>E869+F869</f>
        <v>87</v>
      </c>
      <c r="H869" s="105"/>
      <c r="I869" s="5" t="s">
        <v>226</v>
      </c>
    </row>
    <row r="870" spans="1:9" ht="12.75">
      <c r="A870" s="329"/>
      <c r="B870" s="205"/>
      <c r="C870" s="187">
        <v>1150</v>
      </c>
      <c r="D870" s="310" t="s">
        <v>247</v>
      </c>
      <c r="E870" s="275"/>
      <c r="F870" s="275">
        <v>83</v>
      </c>
      <c r="G870" s="333">
        <f>E870+F870</f>
        <v>83</v>
      </c>
      <c r="H870" s="105"/>
      <c r="I870" s="339"/>
    </row>
    <row r="871" spans="1:9" ht="12.75">
      <c r="A871" s="329"/>
      <c r="B871" s="205"/>
      <c r="C871" s="187">
        <v>1210</v>
      </c>
      <c r="D871" s="100" t="s">
        <v>43</v>
      </c>
      <c r="E871" s="275"/>
      <c r="F871" s="275">
        <v>4</v>
      </c>
      <c r="G871" s="333">
        <f>E871+F871</f>
        <v>4</v>
      </c>
      <c r="H871" s="105"/>
      <c r="I871" s="339"/>
    </row>
    <row r="872" spans="1:9" ht="12.75">
      <c r="A872" s="329"/>
      <c r="B872" s="205"/>
      <c r="C872" s="187"/>
      <c r="D872" s="100"/>
      <c r="E872" s="275"/>
      <c r="F872" s="275"/>
      <c r="G872" s="275"/>
      <c r="H872" s="105"/>
      <c r="I872" s="339"/>
    </row>
    <row r="873" spans="1:9" ht="12.75">
      <c r="A873" s="329"/>
      <c r="B873" s="205" t="s">
        <v>254</v>
      </c>
      <c r="C873" s="325"/>
      <c r="D873" s="317" t="s">
        <v>10</v>
      </c>
      <c r="E873" s="273">
        <f>E874</f>
        <v>0</v>
      </c>
      <c r="F873" s="273">
        <f>F874</f>
        <v>500</v>
      </c>
      <c r="G873" s="273">
        <f>E873+F873</f>
        <v>500</v>
      </c>
      <c r="H873" s="105"/>
      <c r="I873" s="5" t="s">
        <v>226</v>
      </c>
    </row>
    <row r="874" spans="1:9" ht="12.75">
      <c r="A874" s="329"/>
      <c r="B874" s="205"/>
      <c r="C874" s="187">
        <v>2231</v>
      </c>
      <c r="D874" s="100" t="s">
        <v>113</v>
      </c>
      <c r="E874" s="275"/>
      <c r="F874" s="275">
        <v>500</v>
      </c>
      <c r="G874" s="275">
        <f>E874+F874</f>
        <v>500</v>
      </c>
      <c r="H874" s="105"/>
      <c r="I874" s="332"/>
    </row>
    <row r="875" spans="1:9" ht="12.75">
      <c r="A875" s="329"/>
      <c r="B875" s="205"/>
      <c r="C875" s="187"/>
      <c r="D875" s="100"/>
      <c r="E875" s="275"/>
      <c r="F875" s="275"/>
      <c r="G875" s="275"/>
      <c r="H875" s="280"/>
      <c r="I875" s="343"/>
    </row>
    <row r="876" spans="1:9" ht="12.75">
      <c r="A876" s="329"/>
      <c r="B876" s="205" t="s">
        <v>255</v>
      </c>
      <c r="C876" s="187">
        <v>21393</v>
      </c>
      <c r="D876" s="317" t="s">
        <v>10</v>
      </c>
      <c r="E876" s="273">
        <f>E877+E878</f>
        <v>300</v>
      </c>
      <c r="F876" s="273">
        <f>F877+F878</f>
        <v>200</v>
      </c>
      <c r="G876" s="273">
        <f aca="true" t="shared" si="21" ref="G876:G890">E876+F876</f>
        <v>500</v>
      </c>
      <c r="H876" s="280">
        <v>300</v>
      </c>
      <c r="I876" s="5" t="s">
        <v>226</v>
      </c>
    </row>
    <row r="877" spans="1:9" ht="12.75">
      <c r="A877" s="329"/>
      <c r="B877" s="205"/>
      <c r="C877" s="187">
        <v>2231</v>
      </c>
      <c r="D877" s="310" t="s">
        <v>113</v>
      </c>
      <c r="E877" s="275">
        <v>300</v>
      </c>
      <c r="F877" s="275">
        <v>200</v>
      </c>
      <c r="G877" s="275">
        <f t="shared" si="21"/>
        <v>500</v>
      </c>
      <c r="H877" s="105"/>
      <c r="I877" s="332"/>
    </row>
    <row r="878" spans="1:9" ht="12.75">
      <c r="A878" s="329"/>
      <c r="B878" s="205"/>
      <c r="C878" s="187"/>
      <c r="D878" s="310"/>
      <c r="E878" s="275"/>
      <c r="F878" s="275"/>
      <c r="G878" s="275">
        <f t="shared" si="21"/>
        <v>0</v>
      </c>
      <c r="H878" s="105"/>
      <c r="I878" s="332"/>
    </row>
    <row r="879" spans="1:9" ht="12.75">
      <c r="A879" s="329"/>
      <c r="B879" s="205"/>
      <c r="C879" s="187"/>
      <c r="D879" s="100"/>
      <c r="E879" s="273"/>
      <c r="F879" s="275"/>
      <c r="G879" s="275"/>
      <c r="H879" s="280"/>
      <c r="I879" s="332"/>
    </row>
    <row r="880" spans="1:9" ht="12.75">
      <c r="A880" s="329"/>
      <c r="B880" s="205" t="s">
        <v>256</v>
      </c>
      <c r="C880" s="187"/>
      <c r="D880" s="317" t="s">
        <v>10</v>
      </c>
      <c r="E880" s="273">
        <f>E881+E882</f>
        <v>50</v>
      </c>
      <c r="F880" s="273">
        <f>F881+F882</f>
        <v>0</v>
      </c>
      <c r="G880" s="273">
        <f t="shared" si="21"/>
        <v>50</v>
      </c>
      <c r="H880" s="280"/>
      <c r="I880" s="5" t="s">
        <v>226</v>
      </c>
    </row>
    <row r="881" spans="1:9" ht="12.75">
      <c r="A881" s="329"/>
      <c r="B881" s="205"/>
      <c r="C881" s="187">
        <v>2314</v>
      </c>
      <c r="D881" s="310" t="s">
        <v>231</v>
      </c>
      <c r="E881" s="275">
        <v>50</v>
      </c>
      <c r="F881" s="275"/>
      <c r="G881" s="275">
        <f t="shared" si="21"/>
        <v>50</v>
      </c>
      <c r="H881" s="280"/>
      <c r="I881" s="332"/>
    </row>
    <row r="882" spans="1:9" ht="12.75">
      <c r="A882" s="329"/>
      <c r="B882" s="205"/>
      <c r="C882" s="187"/>
      <c r="D882" s="310"/>
      <c r="E882" s="273"/>
      <c r="F882" s="275"/>
      <c r="G882" s="275">
        <f t="shared" si="21"/>
        <v>0</v>
      </c>
      <c r="H882" s="280"/>
      <c r="I882" s="332"/>
    </row>
    <row r="883" spans="1:9" ht="12.75">
      <c r="A883" s="329"/>
      <c r="B883" s="205"/>
      <c r="C883" s="187"/>
      <c r="D883" s="310"/>
      <c r="E883" s="273"/>
      <c r="F883" s="275"/>
      <c r="G883" s="275"/>
      <c r="H883" s="280"/>
      <c r="I883" s="332"/>
    </row>
    <row r="884" spans="1:9" s="2" customFormat="1" ht="24">
      <c r="A884" s="335" t="s">
        <v>65</v>
      </c>
      <c r="B884" s="303" t="s">
        <v>257</v>
      </c>
      <c r="C884" s="336"/>
      <c r="D884" s="451" t="s">
        <v>10</v>
      </c>
      <c r="E884" s="337">
        <f>E885+E886</f>
        <v>0</v>
      </c>
      <c r="F884" s="337">
        <f>F885+F886</f>
        <v>700</v>
      </c>
      <c r="G884" s="337">
        <f>E884+F884</f>
        <v>700</v>
      </c>
      <c r="H884" s="98"/>
      <c r="I884" s="6" t="s">
        <v>226</v>
      </c>
    </row>
    <row r="885" spans="1:9" ht="12.75">
      <c r="A885" s="329"/>
      <c r="B885" s="205"/>
      <c r="C885" s="187">
        <v>2231</v>
      </c>
      <c r="D885" s="310" t="s">
        <v>113</v>
      </c>
      <c r="E885" s="275"/>
      <c r="F885" s="275">
        <v>700</v>
      </c>
      <c r="G885" s="275">
        <f>E885+F885</f>
        <v>700</v>
      </c>
      <c r="H885" s="280"/>
      <c r="I885" s="332"/>
    </row>
    <row r="886" spans="1:9" ht="12.75">
      <c r="A886" s="329"/>
      <c r="B886" s="205"/>
      <c r="C886" s="187"/>
      <c r="D886" s="310"/>
      <c r="E886" s="275"/>
      <c r="F886" s="275"/>
      <c r="G886" s="275">
        <f>E886+F886</f>
        <v>0</v>
      </c>
      <c r="H886" s="280"/>
      <c r="I886" s="332"/>
    </row>
    <row r="887" spans="1:9" ht="12.75">
      <c r="A887" s="329"/>
      <c r="B887" s="205"/>
      <c r="C887" s="187"/>
      <c r="D887" s="100"/>
      <c r="E887" s="275"/>
      <c r="F887" s="275"/>
      <c r="G887" s="275"/>
      <c r="H887" s="280"/>
      <c r="I887" s="332"/>
    </row>
    <row r="888" spans="1:9" ht="12.75">
      <c r="A888" s="329"/>
      <c r="B888" s="205" t="s">
        <v>227</v>
      </c>
      <c r="C888" s="187">
        <v>21393</v>
      </c>
      <c r="D888" s="317" t="s">
        <v>10</v>
      </c>
      <c r="E888" s="273">
        <f>E889+E890</f>
        <v>50</v>
      </c>
      <c r="F888" s="273">
        <f>F889+F890</f>
        <v>0</v>
      </c>
      <c r="G888" s="273">
        <f t="shared" si="21"/>
        <v>50</v>
      </c>
      <c r="H888" s="280">
        <v>90</v>
      </c>
      <c r="I888" s="5" t="s">
        <v>226</v>
      </c>
    </row>
    <row r="889" spans="1:9" ht="12.75">
      <c r="A889" s="329"/>
      <c r="B889" s="205"/>
      <c r="C889" s="187">
        <v>2231</v>
      </c>
      <c r="D889" s="310" t="s">
        <v>228</v>
      </c>
      <c r="E889" s="275">
        <v>50</v>
      </c>
      <c r="F889" s="275"/>
      <c r="G889" s="275">
        <f t="shared" si="21"/>
        <v>50</v>
      </c>
      <c r="H889" s="280"/>
      <c r="I889" s="332"/>
    </row>
    <row r="890" spans="1:9" ht="12.75">
      <c r="A890" s="329"/>
      <c r="B890" s="205"/>
      <c r="C890" s="187"/>
      <c r="D890" s="310"/>
      <c r="E890" s="275"/>
      <c r="F890" s="275"/>
      <c r="G890" s="275">
        <f t="shared" si="21"/>
        <v>0</v>
      </c>
      <c r="H890" s="280"/>
      <c r="I890" s="332"/>
    </row>
    <row r="891" spans="1:9" ht="12.75">
      <c r="A891" s="329"/>
      <c r="B891" s="205"/>
      <c r="C891" s="187"/>
      <c r="D891" s="310"/>
      <c r="E891" s="275"/>
      <c r="F891" s="273"/>
      <c r="G891" s="275"/>
      <c r="H891" s="280"/>
      <c r="I891" s="332"/>
    </row>
    <row r="892" spans="1:9" ht="12.75">
      <c r="A892" s="344"/>
      <c r="B892" s="205" t="s">
        <v>227</v>
      </c>
      <c r="C892" s="187">
        <v>21393</v>
      </c>
      <c r="D892" s="317" t="s">
        <v>10</v>
      </c>
      <c r="E892" s="273">
        <f>SUM(E893:E896)</f>
        <v>50</v>
      </c>
      <c r="F892" s="273">
        <f>SUM(F893:F896)</f>
        <v>0</v>
      </c>
      <c r="G892" s="273">
        <f>E892+F892</f>
        <v>50</v>
      </c>
      <c r="H892" s="280">
        <v>90</v>
      </c>
      <c r="I892" s="332" t="s">
        <v>226</v>
      </c>
    </row>
    <row r="893" spans="1:9" ht="12.75">
      <c r="A893" s="329"/>
      <c r="B893" s="205"/>
      <c r="C893" s="187">
        <v>2231</v>
      </c>
      <c r="D893" s="310" t="s">
        <v>228</v>
      </c>
      <c r="E893" s="275">
        <v>50</v>
      </c>
      <c r="F893" s="275"/>
      <c r="G893" s="275">
        <f aca="true" t="shared" si="22" ref="G893:G898">E893+F893</f>
        <v>50</v>
      </c>
      <c r="H893" s="280"/>
      <c r="I893" s="332"/>
    </row>
    <row r="894" spans="1:9" ht="12.75">
      <c r="A894" s="329"/>
      <c r="B894" s="205"/>
      <c r="C894" s="187"/>
      <c r="D894" s="310"/>
      <c r="E894" s="275"/>
      <c r="F894" s="275"/>
      <c r="G894" s="275">
        <f t="shared" si="22"/>
        <v>0</v>
      </c>
      <c r="H894" s="280"/>
      <c r="I894" s="332"/>
    </row>
    <row r="895" spans="1:9" ht="12.75">
      <c r="A895" s="329"/>
      <c r="B895" s="205"/>
      <c r="C895" s="187"/>
      <c r="D895" s="310"/>
      <c r="E895" s="275"/>
      <c r="F895" s="275"/>
      <c r="G895" s="275">
        <f t="shared" si="22"/>
        <v>0</v>
      </c>
      <c r="H895" s="280"/>
      <c r="I895" s="332"/>
    </row>
    <row r="896" spans="1:9" ht="12.75">
      <c r="A896" s="329"/>
      <c r="B896" s="205"/>
      <c r="C896" s="187"/>
      <c r="D896" s="310"/>
      <c r="E896" s="275"/>
      <c r="F896" s="273"/>
      <c r="G896" s="275"/>
      <c r="H896" s="280"/>
      <c r="I896" s="332"/>
    </row>
    <row r="897" spans="1:9" ht="12.75">
      <c r="A897" s="329"/>
      <c r="B897" s="205" t="s">
        <v>258</v>
      </c>
      <c r="C897" s="187">
        <v>21393</v>
      </c>
      <c r="D897" s="317" t="s">
        <v>10</v>
      </c>
      <c r="E897" s="273">
        <f>E898</f>
        <v>500</v>
      </c>
      <c r="F897" s="273">
        <f>F898</f>
        <v>300</v>
      </c>
      <c r="G897" s="273">
        <f t="shared" si="22"/>
        <v>800</v>
      </c>
      <c r="H897" s="280">
        <v>400</v>
      </c>
      <c r="I897" s="332" t="s">
        <v>226</v>
      </c>
    </row>
    <row r="898" spans="1:9" ht="12.75">
      <c r="A898" s="329"/>
      <c r="B898" s="205"/>
      <c r="C898" s="187">
        <v>2231</v>
      </c>
      <c r="D898" s="100" t="s">
        <v>113</v>
      </c>
      <c r="E898" s="275">
        <v>500</v>
      </c>
      <c r="F898" s="275">
        <v>300</v>
      </c>
      <c r="G898" s="275">
        <f t="shared" si="22"/>
        <v>800</v>
      </c>
      <c r="H898" s="280"/>
      <c r="I898" s="332"/>
    </row>
    <row r="899" spans="1:9" ht="12.75">
      <c r="A899" s="329"/>
      <c r="B899" s="205"/>
      <c r="C899" s="187"/>
      <c r="D899" s="310"/>
      <c r="E899" s="275"/>
      <c r="F899" s="273"/>
      <c r="G899" s="275"/>
      <c r="H899" s="280"/>
      <c r="I899" s="332"/>
    </row>
    <row r="900" spans="1:9" ht="12.75">
      <c r="A900" s="329" t="s">
        <v>71</v>
      </c>
      <c r="B900" s="205" t="s">
        <v>259</v>
      </c>
      <c r="C900" s="187"/>
      <c r="D900" s="317" t="s">
        <v>10</v>
      </c>
      <c r="E900" s="273">
        <f>E901+E902</f>
        <v>0</v>
      </c>
      <c r="F900" s="273">
        <f>F901+F902</f>
        <v>150</v>
      </c>
      <c r="G900" s="273">
        <f>E900+F900</f>
        <v>150</v>
      </c>
      <c r="H900" s="280"/>
      <c r="I900" s="332" t="s">
        <v>226</v>
      </c>
    </row>
    <row r="901" spans="1:9" ht="12.75">
      <c r="A901" s="329"/>
      <c r="B901" s="205"/>
      <c r="C901" s="187">
        <v>2231</v>
      </c>
      <c r="D901" s="310" t="s">
        <v>113</v>
      </c>
      <c r="E901" s="275"/>
      <c r="F901" s="275">
        <v>150</v>
      </c>
      <c r="G901" s="275">
        <f>E901+F901</f>
        <v>150</v>
      </c>
      <c r="H901" s="280"/>
      <c r="I901" s="332"/>
    </row>
    <row r="902" spans="1:9" ht="12.75">
      <c r="A902" s="329"/>
      <c r="B902" s="205"/>
      <c r="C902" s="187"/>
      <c r="D902" s="310"/>
      <c r="E902" s="275"/>
      <c r="F902" s="273"/>
      <c r="G902" s="275">
        <f>E902+F902</f>
        <v>0</v>
      </c>
      <c r="H902" s="280"/>
      <c r="I902" s="332"/>
    </row>
    <row r="903" spans="1:9" ht="12.75">
      <c r="A903" s="329"/>
      <c r="B903" s="205"/>
      <c r="C903" s="187"/>
      <c r="D903" s="310"/>
      <c r="E903" s="275"/>
      <c r="F903" s="273"/>
      <c r="G903" s="275"/>
      <c r="H903" s="280"/>
      <c r="I903" s="332"/>
    </row>
    <row r="904" spans="1:9" ht="12.75">
      <c r="A904" s="329"/>
      <c r="B904" s="205" t="s">
        <v>260</v>
      </c>
      <c r="C904" s="187"/>
      <c r="D904" s="317" t="s">
        <v>10</v>
      </c>
      <c r="E904" s="273">
        <f>E905</f>
        <v>0</v>
      </c>
      <c r="F904" s="273">
        <f>F905</f>
        <v>200</v>
      </c>
      <c r="G904" s="273">
        <f>E904+F904</f>
        <v>200</v>
      </c>
      <c r="H904" s="280"/>
      <c r="I904" s="332" t="s">
        <v>226</v>
      </c>
    </row>
    <row r="905" spans="1:9" ht="12.75">
      <c r="A905" s="329"/>
      <c r="B905" s="205"/>
      <c r="C905" s="187">
        <v>2231</v>
      </c>
      <c r="D905" s="310" t="s">
        <v>113</v>
      </c>
      <c r="E905" s="275"/>
      <c r="F905" s="275">
        <v>200</v>
      </c>
      <c r="G905" s="275">
        <f>E905+F905</f>
        <v>200</v>
      </c>
      <c r="H905" s="280"/>
      <c r="I905" s="332"/>
    </row>
    <row r="906" spans="1:9" ht="12.75">
      <c r="A906" s="329"/>
      <c r="B906" s="205"/>
      <c r="C906" s="187"/>
      <c r="D906" s="310"/>
      <c r="E906" s="275"/>
      <c r="F906" s="273"/>
      <c r="G906" s="275"/>
      <c r="H906" s="280"/>
      <c r="I906" s="332"/>
    </row>
    <row r="907" spans="1:9" ht="12.75">
      <c r="A907" s="329"/>
      <c r="B907" s="205" t="s">
        <v>227</v>
      </c>
      <c r="C907" s="187">
        <v>21393</v>
      </c>
      <c r="D907" s="317" t="s">
        <v>10</v>
      </c>
      <c r="E907" s="273">
        <f>E908</f>
        <v>50</v>
      </c>
      <c r="F907" s="273">
        <f>F908</f>
        <v>0</v>
      </c>
      <c r="G907" s="273">
        <f>E907+F907</f>
        <v>50</v>
      </c>
      <c r="H907" s="280">
        <v>90</v>
      </c>
      <c r="I907" s="332" t="s">
        <v>226</v>
      </c>
    </row>
    <row r="908" spans="1:9" ht="12.75">
      <c r="A908" s="329"/>
      <c r="B908" s="205"/>
      <c r="C908" s="187">
        <v>2231</v>
      </c>
      <c r="D908" s="310" t="s">
        <v>228</v>
      </c>
      <c r="E908" s="275">
        <v>50</v>
      </c>
      <c r="F908" s="275"/>
      <c r="G908" s="275">
        <f>E908+F908</f>
        <v>50</v>
      </c>
      <c r="H908" s="280"/>
      <c r="I908" s="332"/>
    </row>
    <row r="909" spans="1:9" ht="12.75">
      <c r="A909" s="329"/>
      <c r="B909" s="205"/>
      <c r="C909" s="187"/>
      <c r="D909" s="310"/>
      <c r="E909" s="275"/>
      <c r="F909" s="273"/>
      <c r="G909" s="275"/>
      <c r="H909" s="280"/>
      <c r="I909" s="332"/>
    </row>
    <row r="910" spans="1:9" ht="12.75">
      <c r="A910" s="329"/>
      <c r="B910" s="205" t="s">
        <v>261</v>
      </c>
      <c r="C910" s="187"/>
      <c r="D910" s="317" t="s">
        <v>10</v>
      </c>
      <c r="E910" s="273">
        <f>E911</f>
        <v>70</v>
      </c>
      <c r="F910" s="273">
        <f>F911</f>
        <v>0</v>
      </c>
      <c r="G910" s="273">
        <f>E910+F910</f>
        <v>70</v>
      </c>
      <c r="H910" s="280"/>
      <c r="I910" s="332"/>
    </row>
    <row r="911" spans="1:9" ht="12.75">
      <c r="A911" s="329"/>
      <c r="B911" s="205"/>
      <c r="C911" s="187">
        <v>2231</v>
      </c>
      <c r="D911" s="310" t="s">
        <v>262</v>
      </c>
      <c r="E911" s="275">
        <v>70</v>
      </c>
      <c r="F911" s="275"/>
      <c r="G911" s="275">
        <f>E911+F911</f>
        <v>70</v>
      </c>
      <c r="H911" s="280"/>
      <c r="I911" s="332"/>
    </row>
    <row r="912" spans="1:9" ht="12.75">
      <c r="A912" s="329"/>
      <c r="B912" s="205"/>
      <c r="C912" s="187"/>
      <c r="D912" s="310"/>
      <c r="E912" s="275"/>
      <c r="F912" s="273"/>
      <c r="G912" s="275"/>
      <c r="H912" s="280"/>
      <c r="I912" s="332"/>
    </row>
    <row r="913" spans="1:9" ht="12.75">
      <c r="A913" s="329" t="s">
        <v>263</v>
      </c>
      <c r="B913" s="205" t="s">
        <v>264</v>
      </c>
      <c r="C913" s="187">
        <v>21393</v>
      </c>
      <c r="D913" s="317" t="s">
        <v>10</v>
      </c>
      <c r="E913" s="273">
        <f>E914+E915+E916</f>
        <v>220</v>
      </c>
      <c r="F913" s="273">
        <f>F914+F915+F916</f>
        <v>0</v>
      </c>
      <c r="G913" s="273">
        <f>E913+F913</f>
        <v>220</v>
      </c>
      <c r="H913" s="280">
        <v>400</v>
      </c>
      <c r="I913" s="332" t="s">
        <v>226</v>
      </c>
    </row>
    <row r="914" spans="1:9" ht="12.75">
      <c r="A914" s="329"/>
      <c r="B914" s="205"/>
      <c r="C914" s="187">
        <v>2231</v>
      </c>
      <c r="D914" s="310" t="s">
        <v>113</v>
      </c>
      <c r="E914" s="275">
        <v>100</v>
      </c>
      <c r="F914" s="275"/>
      <c r="G914" s="275">
        <f>E914+F914</f>
        <v>100</v>
      </c>
      <c r="H914" s="280"/>
      <c r="I914" s="332"/>
    </row>
    <row r="915" spans="1:9" ht="12.75">
      <c r="A915" s="329"/>
      <c r="B915" s="205"/>
      <c r="C915" s="187">
        <v>2231</v>
      </c>
      <c r="D915" s="310" t="s">
        <v>161</v>
      </c>
      <c r="E915" s="275">
        <v>120</v>
      </c>
      <c r="F915" s="275"/>
      <c r="G915" s="275">
        <f>E915+F915</f>
        <v>120</v>
      </c>
      <c r="H915" s="280"/>
      <c r="I915" s="332"/>
    </row>
    <row r="916" spans="1:9" ht="12.75">
      <c r="A916" s="329"/>
      <c r="B916" s="205"/>
      <c r="C916" s="187"/>
      <c r="D916" s="310"/>
      <c r="E916" s="275"/>
      <c r="F916" s="275"/>
      <c r="G916" s="275">
        <f>E916+F916</f>
        <v>0</v>
      </c>
      <c r="H916" s="105"/>
      <c r="I916" s="332"/>
    </row>
    <row r="917" spans="1:9" ht="12.75">
      <c r="A917" s="329"/>
      <c r="B917" s="180"/>
      <c r="C917" s="187"/>
      <c r="D917" s="205" t="s">
        <v>392</v>
      </c>
      <c r="E917" s="273">
        <f>E819+E824+E828+E832+E837+E842+E846+E850+E856+E860+E864+E869+E873+E876+E880+E884+E888+E892+E897+E900+E904+E907+E910+E913</f>
        <v>1640</v>
      </c>
      <c r="F917" s="273">
        <f>F819+F824+F828+F832+F837+F842+F846+F850+F856+F860+F864+F869+F873+F876+F880+F884+F888+F892+F897+F900+F904+F907+F910+F913</f>
        <v>7983</v>
      </c>
      <c r="G917" s="273">
        <f>G819+G824+G828+G832+G837+G842+G846+G850+G856+G860+G864+G869+G873+G876+G880+G884+G888+G892+G897+G900+G904+G907+G910+G913</f>
        <v>9623</v>
      </c>
      <c r="H917" s="273">
        <f>H819+H824+H828+H832+H837+H842+H846+H850+H856+H860+H864+H869+H873+H876+H880+H884+H888+H892+H897+H900+H904+H907+H910+H913</f>
        <v>1640</v>
      </c>
      <c r="I917" s="339"/>
    </row>
    <row r="918" spans="1:9" ht="12.75">
      <c r="A918" s="342"/>
      <c r="B918" s="16"/>
      <c r="C918" s="345">
        <v>1150</v>
      </c>
      <c r="D918" s="205"/>
      <c r="E918" s="273">
        <f aca="true" t="shared" si="23" ref="E918:G919">E820+E857+E870</f>
        <v>0</v>
      </c>
      <c r="F918" s="273">
        <f t="shared" si="23"/>
        <v>261</v>
      </c>
      <c r="G918" s="273">
        <f t="shared" si="23"/>
        <v>261</v>
      </c>
      <c r="H918" s="346"/>
      <c r="I918" s="339"/>
    </row>
    <row r="919" spans="1:9" ht="12.75">
      <c r="A919" s="342"/>
      <c r="B919" s="118"/>
      <c r="C919" s="347">
        <v>1210</v>
      </c>
      <c r="D919" s="180"/>
      <c r="E919" s="348">
        <f t="shared" si="23"/>
        <v>0</v>
      </c>
      <c r="F919" s="348">
        <f t="shared" si="23"/>
        <v>13</v>
      </c>
      <c r="G919" s="348">
        <f t="shared" si="23"/>
        <v>13</v>
      </c>
      <c r="H919" s="16"/>
      <c r="I919" s="332"/>
    </row>
    <row r="920" spans="1:9" ht="12.75">
      <c r="A920" s="342"/>
      <c r="B920" s="118"/>
      <c r="C920" s="141">
        <v>2231</v>
      </c>
      <c r="D920" s="16"/>
      <c r="E920" s="252">
        <f>E825+E829+E833+E838+E843+E847+E851+E861+E865+E874+E877+E885+E889+E893+E898+E901+E905+E908+E911+E914+E915</f>
        <v>1540</v>
      </c>
      <c r="F920" s="252">
        <f>F825+F829+F833+F838+F843+F847+F851+F861+F865+F874+F877+F885+F889+F893+F898+F901+F905+F908+F911+F914+F915</f>
        <v>6529</v>
      </c>
      <c r="G920" s="252">
        <f>G825+G829+G833+G838+G843+G847+G851+G861+G865+G874+G877+G885+G889+G893+G898+G901+G905+G908+G911+G914+G915</f>
        <v>8069</v>
      </c>
      <c r="H920" s="16"/>
      <c r="I920" s="332"/>
    </row>
    <row r="921" spans="1:9" ht="12.75">
      <c r="A921" s="342"/>
      <c r="B921" s="16"/>
      <c r="C921" s="20">
        <v>2233</v>
      </c>
      <c r="D921" s="16"/>
      <c r="E921" s="252"/>
      <c r="F921" s="252"/>
      <c r="G921" s="252"/>
      <c r="H921" s="15"/>
      <c r="I921" s="332"/>
    </row>
    <row r="922" spans="1:9" ht="12.75">
      <c r="A922" s="342"/>
      <c r="B922" s="16"/>
      <c r="C922" s="349">
        <v>2264</v>
      </c>
      <c r="D922" s="270"/>
      <c r="E922" s="348">
        <f>E834+E854</f>
        <v>0</v>
      </c>
      <c r="F922" s="348">
        <f>F834+F854</f>
        <v>840</v>
      </c>
      <c r="G922" s="14">
        <f>E922+F922</f>
        <v>840</v>
      </c>
      <c r="H922" s="15"/>
      <c r="I922" s="332"/>
    </row>
    <row r="923" spans="1:9" ht="12.75">
      <c r="A923" s="350"/>
      <c r="B923" s="16"/>
      <c r="C923" s="349">
        <v>2314</v>
      </c>
      <c r="D923" s="103"/>
      <c r="E923" s="351">
        <f>E822+E826+E830+E848+E852+E853+E881</f>
        <v>100</v>
      </c>
      <c r="F923" s="351">
        <f>F822+F826+F830+F848+F852+F853+F881</f>
        <v>340</v>
      </c>
      <c r="G923" s="351">
        <f>G822+G826+G830+G848+G852+G853+G881</f>
        <v>440</v>
      </c>
      <c r="H923" s="14"/>
      <c r="I923" s="339"/>
    </row>
    <row r="924" spans="1:9" ht="12.75">
      <c r="A924" s="105"/>
      <c r="B924" s="271"/>
      <c r="C924" s="20"/>
      <c r="D924" s="10" t="s">
        <v>265</v>
      </c>
      <c r="E924" s="14">
        <f>SUM(E918:E923)</f>
        <v>1640</v>
      </c>
      <c r="F924" s="14">
        <f>SUM(F918:F923)</f>
        <v>7983</v>
      </c>
      <c r="G924" s="14">
        <f>E924+F924</f>
        <v>9623</v>
      </c>
      <c r="H924" s="14"/>
      <c r="I924" s="332"/>
    </row>
    <row r="925" spans="1:9" ht="12.75">
      <c r="A925" s="480" t="s">
        <v>370</v>
      </c>
      <c r="B925" s="480"/>
      <c r="C925" s="480"/>
      <c r="D925" s="480"/>
      <c r="E925" s="480"/>
      <c r="F925" s="480"/>
      <c r="G925" s="480"/>
      <c r="H925" s="480"/>
      <c r="I925" s="480"/>
    </row>
    <row r="926" spans="1:9" ht="36">
      <c r="A926" s="20" t="s">
        <v>2</v>
      </c>
      <c r="B926" s="20" t="s">
        <v>3</v>
      </c>
      <c r="C926" s="20" t="s">
        <v>4</v>
      </c>
      <c r="D926" s="20" t="s">
        <v>5</v>
      </c>
      <c r="E926" s="140" t="s">
        <v>6</v>
      </c>
      <c r="F926" s="140" t="s">
        <v>11</v>
      </c>
      <c r="G926" s="140" t="s">
        <v>7</v>
      </c>
      <c r="H926" s="111" t="s">
        <v>8</v>
      </c>
      <c r="I926" s="328" t="s">
        <v>9</v>
      </c>
    </row>
    <row r="927" spans="1:9" ht="12.75">
      <c r="A927" s="5" t="s">
        <v>28</v>
      </c>
      <c r="B927" s="16" t="s">
        <v>103</v>
      </c>
      <c r="C927" s="203"/>
      <c r="D927" s="16" t="s">
        <v>10</v>
      </c>
      <c r="E927" s="47">
        <f>SUM(E928:E931)</f>
        <v>0</v>
      </c>
      <c r="F927" s="47">
        <f>SUM(F928:F931)</f>
        <v>508</v>
      </c>
      <c r="G927" s="47">
        <f aca="true" t="shared" si="24" ref="G927:G988">E927+F927</f>
        <v>508</v>
      </c>
      <c r="H927" s="385"/>
      <c r="I927" s="375"/>
    </row>
    <row r="928" spans="1:9" ht="12.75">
      <c r="A928" s="114"/>
      <c r="B928" s="16"/>
      <c r="C928" s="203">
        <v>2231</v>
      </c>
      <c r="D928" s="15" t="s">
        <v>113</v>
      </c>
      <c r="E928" s="15"/>
      <c r="F928" s="13">
        <v>300</v>
      </c>
      <c r="G928" s="15">
        <f t="shared" si="24"/>
        <v>300</v>
      </c>
      <c r="H928" s="383"/>
      <c r="I928" s="377"/>
    </row>
    <row r="929" spans="1:9" ht="12.75">
      <c r="A929" s="113"/>
      <c r="B929" s="15"/>
      <c r="C929" s="203">
        <v>1150</v>
      </c>
      <c r="D929" s="7" t="s">
        <v>230</v>
      </c>
      <c r="E929" s="15"/>
      <c r="F929" s="13">
        <v>150</v>
      </c>
      <c r="G929" s="15">
        <f t="shared" si="24"/>
        <v>150</v>
      </c>
      <c r="H929" s="378"/>
      <c r="I929" s="386"/>
    </row>
    <row r="930" spans="1:9" ht="12.75">
      <c r="A930" s="113"/>
      <c r="B930" s="15"/>
      <c r="C930" s="203">
        <v>1210</v>
      </c>
      <c r="D930" s="7" t="s">
        <v>83</v>
      </c>
      <c r="E930" s="15"/>
      <c r="F930" s="13">
        <v>8</v>
      </c>
      <c r="G930" s="15">
        <f t="shared" si="24"/>
        <v>8</v>
      </c>
      <c r="H930" s="378"/>
      <c r="I930" s="386"/>
    </row>
    <row r="931" spans="1:9" ht="12.75">
      <c r="A931" s="113"/>
      <c r="B931" s="15"/>
      <c r="C931" s="203">
        <v>2314</v>
      </c>
      <c r="D931" s="7" t="s">
        <v>333</v>
      </c>
      <c r="E931" s="15"/>
      <c r="F931" s="13">
        <v>50</v>
      </c>
      <c r="G931" s="17">
        <f t="shared" si="24"/>
        <v>50</v>
      </c>
      <c r="H931" s="378"/>
      <c r="I931" s="382"/>
    </row>
    <row r="932" spans="1:9" ht="12.75">
      <c r="A932" s="15"/>
      <c r="B932" s="10"/>
      <c r="C932" s="203"/>
      <c r="D932" s="7"/>
      <c r="E932" s="15"/>
      <c r="F932" s="13"/>
      <c r="G932" s="15"/>
      <c r="H932" s="378"/>
      <c r="I932" s="382"/>
    </row>
    <row r="933" spans="1:9" ht="12.75">
      <c r="A933" s="15"/>
      <c r="B933" s="10" t="s">
        <v>334</v>
      </c>
      <c r="C933" s="203"/>
      <c r="D933" s="16" t="s">
        <v>10</v>
      </c>
      <c r="E933" s="16">
        <f>E934</f>
        <v>0</v>
      </c>
      <c r="F933" s="16">
        <f>F934</f>
        <v>300</v>
      </c>
      <c r="G933" s="16">
        <f t="shared" si="24"/>
        <v>300</v>
      </c>
      <c r="H933" s="378"/>
      <c r="I933" s="375"/>
    </row>
    <row r="934" spans="1:9" ht="12.75">
      <c r="A934" s="15"/>
      <c r="B934" s="7"/>
      <c r="C934" s="203">
        <v>2231</v>
      </c>
      <c r="D934" s="15" t="s">
        <v>113</v>
      </c>
      <c r="E934" s="15"/>
      <c r="F934" s="13">
        <v>300</v>
      </c>
      <c r="G934" s="15">
        <f t="shared" si="24"/>
        <v>300</v>
      </c>
      <c r="H934" s="378"/>
      <c r="I934" s="382"/>
    </row>
    <row r="935" spans="1:9" ht="12.75">
      <c r="A935" s="15"/>
      <c r="B935" s="7"/>
      <c r="C935" s="203"/>
      <c r="D935" s="15"/>
      <c r="E935" s="15"/>
      <c r="F935" s="13"/>
      <c r="G935" s="15"/>
      <c r="H935" s="378"/>
      <c r="I935" s="382"/>
    </row>
    <row r="936" spans="1:9" ht="12.75">
      <c r="A936" s="5"/>
      <c r="B936" s="10" t="s">
        <v>332</v>
      </c>
      <c r="C936" s="203">
        <v>21393</v>
      </c>
      <c r="D936" s="16" t="s">
        <v>10</v>
      </c>
      <c r="E936" s="16">
        <f>E937</f>
        <v>400</v>
      </c>
      <c r="F936" s="16">
        <f>F937</f>
        <v>200</v>
      </c>
      <c r="G936" s="16">
        <f t="shared" si="24"/>
        <v>600</v>
      </c>
      <c r="H936" s="16">
        <v>400</v>
      </c>
      <c r="I936" s="375"/>
    </row>
    <row r="937" spans="1:9" ht="12.75">
      <c r="A937" s="15"/>
      <c r="B937" s="7"/>
      <c r="C937" s="203">
        <v>2231</v>
      </c>
      <c r="D937" s="15" t="s">
        <v>113</v>
      </c>
      <c r="E937" s="15">
        <v>400</v>
      </c>
      <c r="F937" s="13">
        <v>200</v>
      </c>
      <c r="G937" s="15">
        <f t="shared" si="24"/>
        <v>600</v>
      </c>
      <c r="H937" s="16"/>
      <c r="I937" s="382"/>
    </row>
    <row r="938" spans="1:9" ht="12.75">
      <c r="A938" s="15"/>
      <c r="B938" s="10"/>
      <c r="C938" s="203"/>
      <c r="D938" s="7"/>
      <c r="E938" s="15"/>
      <c r="F938" s="13"/>
      <c r="G938" s="15"/>
      <c r="H938" s="16"/>
      <c r="I938" s="382"/>
    </row>
    <row r="939" spans="1:9" ht="12.75">
      <c r="A939" s="15"/>
      <c r="B939" s="10" t="s">
        <v>337</v>
      </c>
      <c r="C939" s="203">
        <v>21393</v>
      </c>
      <c r="D939" s="16" t="s">
        <v>10</v>
      </c>
      <c r="E939" s="16">
        <f>E940+E941</f>
        <v>25</v>
      </c>
      <c r="F939" s="16">
        <f>F940+F941</f>
        <v>0</v>
      </c>
      <c r="G939" s="16">
        <f t="shared" si="24"/>
        <v>25</v>
      </c>
      <c r="H939" s="16">
        <v>50</v>
      </c>
      <c r="I939" s="375"/>
    </row>
    <row r="940" spans="1:9" ht="12.75">
      <c r="A940" s="15"/>
      <c r="B940" s="10"/>
      <c r="C940" s="203">
        <v>2231</v>
      </c>
      <c r="D940" s="15" t="s">
        <v>228</v>
      </c>
      <c r="E940" s="15">
        <v>25</v>
      </c>
      <c r="F940" s="13"/>
      <c r="G940" s="15">
        <f t="shared" si="24"/>
        <v>25</v>
      </c>
      <c r="H940" s="378"/>
      <c r="I940" s="377"/>
    </row>
    <row r="941" spans="1:9" ht="12.75">
      <c r="A941" s="15"/>
      <c r="B941" s="10"/>
      <c r="C941" s="203"/>
      <c r="D941" s="15"/>
      <c r="E941" s="15"/>
      <c r="F941" s="13"/>
      <c r="G941" s="15"/>
      <c r="H941" s="378"/>
      <c r="I941" s="377"/>
    </row>
    <row r="942" spans="1:9" ht="12.75">
      <c r="A942" s="15"/>
      <c r="B942" s="7"/>
      <c r="C942" s="203"/>
      <c r="D942" s="15"/>
      <c r="E942" s="15"/>
      <c r="F942" s="13"/>
      <c r="G942" s="15"/>
      <c r="H942" s="378"/>
      <c r="I942" s="380"/>
    </row>
    <row r="943" spans="1:9" ht="12.75">
      <c r="A943" s="5" t="s">
        <v>33</v>
      </c>
      <c r="B943" s="10" t="s">
        <v>338</v>
      </c>
      <c r="C943" s="203"/>
      <c r="D943" s="16" t="s">
        <v>10</v>
      </c>
      <c r="E943" s="16">
        <f>SUM(E944:E948)</f>
        <v>0</v>
      </c>
      <c r="F943" s="16">
        <f>SUM(F944:F948)</f>
        <v>780</v>
      </c>
      <c r="G943" s="16">
        <f t="shared" si="24"/>
        <v>780</v>
      </c>
      <c r="H943" s="378"/>
      <c r="I943" s="375"/>
    </row>
    <row r="944" spans="1:9" ht="12.75">
      <c r="A944" s="113"/>
      <c r="B944" s="7"/>
      <c r="C944" s="203">
        <v>1150</v>
      </c>
      <c r="D944" s="74" t="s">
        <v>230</v>
      </c>
      <c r="E944" s="15"/>
      <c r="F944" s="13">
        <v>200</v>
      </c>
      <c r="G944" s="15">
        <f t="shared" si="24"/>
        <v>200</v>
      </c>
      <c r="H944" s="378"/>
      <c r="I944" s="377"/>
    </row>
    <row r="945" spans="1:9" ht="12.75">
      <c r="A945" s="113"/>
      <c r="B945" s="7"/>
      <c r="C945" s="203">
        <v>1210</v>
      </c>
      <c r="D945" s="7" t="s">
        <v>83</v>
      </c>
      <c r="E945" s="15"/>
      <c r="F945" s="13">
        <v>10</v>
      </c>
      <c r="G945" s="15">
        <f t="shared" si="24"/>
        <v>10</v>
      </c>
      <c r="H945" s="378"/>
      <c r="I945" s="377"/>
    </row>
    <row r="946" spans="1:9" ht="12.75">
      <c r="A946" s="113"/>
      <c r="B946" s="7"/>
      <c r="C946" s="203">
        <v>2231</v>
      </c>
      <c r="D946" s="15" t="s">
        <v>113</v>
      </c>
      <c r="E946" s="15"/>
      <c r="F946" s="13">
        <v>500</v>
      </c>
      <c r="G946" s="15">
        <f t="shared" si="24"/>
        <v>500</v>
      </c>
      <c r="H946" s="378"/>
      <c r="I946" s="382"/>
    </row>
    <row r="947" spans="1:9" ht="12.75">
      <c r="A947" s="433"/>
      <c r="B947" s="434"/>
      <c r="C947" s="248">
        <v>2314</v>
      </c>
      <c r="D947" s="216" t="s">
        <v>335</v>
      </c>
      <c r="E947" s="216"/>
      <c r="F947" s="435">
        <v>50</v>
      </c>
      <c r="G947" s="216">
        <f t="shared" si="24"/>
        <v>50</v>
      </c>
      <c r="H947" s="387"/>
      <c r="I947" s="388"/>
    </row>
    <row r="948" spans="1:9" ht="12.75">
      <c r="A948" s="100"/>
      <c r="B948" s="436"/>
      <c r="C948" s="203">
        <v>2314</v>
      </c>
      <c r="D948" s="15" t="s">
        <v>24</v>
      </c>
      <c r="E948" s="15"/>
      <c r="F948" s="424">
        <v>20</v>
      </c>
      <c r="G948" s="15">
        <f t="shared" si="24"/>
        <v>20</v>
      </c>
      <c r="H948" s="389"/>
      <c r="I948" s="382"/>
    </row>
    <row r="949" spans="1:9" ht="12.75">
      <c r="A949" s="100"/>
      <c r="B949" s="436"/>
      <c r="C949" s="203"/>
      <c r="D949" s="15"/>
      <c r="E949" s="15"/>
      <c r="F949" s="424"/>
      <c r="G949" s="15"/>
      <c r="H949" s="389"/>
      <c r="I949" s="382"/>
    </row>
    <row r="950" spans="1:9" ht="12.75">
      <c r="A950" s="100"/>
      <c r="B950" s="350" t="s">
        <v>339</v>
      </c>
      <c r="C950" s="203"/>
      <c r="D950" s="16" t="s">
        <v>10</v>
      </c>
      <c r="E950" s="16">
        <f>SUM(E951:E954)</f>
        <v>0</v>
      </c>
      <c r="F950" s="16">
        <f>SUM(F951:F954)</f>
        <v>340</v>
      </c>
      <c r="G950" s="16">
        <f t="shared" si="24"/>
        <v>340</v>
      </c>
      <c r="H950" s="389"/>
      <c r="I950" s="375"/>
    </row>
    <row r="951" spans="1:9" ht="12.75">
      <c r="A951" s="100"/>
      <c r="B951" s="436"/>
      <c r="C951" s="203">
        <v>2314</v>
      </c>
      <c r="D951" s="15" t="s">
        <v>335</v>
      </c>
      <c r="E951" s="15"/>
      <c r="F951" s="424">
        <v>50</v>
      </c>
      <c r="G951" s="15">
        <f t="shared" si="24"/>
        <v>50</v>
      </c>
      <c r="H951" s="389"/>
      <c r="I951" s="377"/>
    </row>
    <row r="952" spans="1:9" ht="12.75">
      <c r="A952" s="100"/>
      <c r="B952" s="436"/>
      <c r="C952" s="203">
        <v>2314</v>
      </c>
      <c r="D952" s="15" t="s">
        <v>24</v>
      </c>
      <c r="E952" s="15"/>
      <c r="F952" s="437">
        <v>40</v>
      </c>
      <c r="G952" s="179">
        <f t="shared" si="24"/>
        <v>40</v>
      </c>
      <c r="H952" s="390"/>
      <c r="I952" s="391"/>
    </row>
    <row r="953" spans="1:9" ht="12.75">
      <c r="A953" s="100"/>
      <c r="B953" s="436"/>
      <c r="C953" s="203">
        <v>2314</v>
      </c>
      <c r="D953" s="15" t="s">
        <v>47</v>
      </c>
      <c r="E953" s="220"/>
      <c r="F953" s="13">
        <v>50</v>
      </c>
      <c r="G953" s="15">
        <f t="shared" si="24"/>
        <v>50</v>
      </c>
      <c r="H953" s="378"/>
      <c r="I953" s="377"/>
    </row>
    <row r="954" spans="1:9" ht="12.75">
      <c r="A954" s="100"/>
      <c r="B954" s="436"/>
      <c r="C954" s="203">
        <v>2231</v>
      </c>
      <c r="D954" s="15" t="s">
        <v>336</v>
      </c>
      <c r="E954" s="220"/>
      <c r="F954" s="13">
        <v>200</v>
      </c>
      <c r="G954" s="15">
        <f t="shared" si="24"/>
        <v>200</v>
      </c>
      <c r="H954" s="378"/>
      <c r="I954" s="377"/>
    </row>
    <row r="955" spans="1:9" ht="12.75">
      <c r="A955" s="100"/>
      <c r="B955" s="310"/>
      <c r="C955" s="315"/>
      <c r="D955" s="394"/>
      <c r="E955" s="220"/>
      <c r="F955" s="13"/>
      <c r="G955" s="15"/>
      <c r="H955" s="378"/>
      <c r="I955" s="377"/>
    </row>
    <row r="956" spans="1:9" ht="12.75">
      <c r="A956" s="438"/>
      <c r="B956" s="317" t="s">
        <v>340</v>
      </c>
      <c r="C956" s="304"/>
      <c r="D956" s="365" t="s">
        <v>10</v>
      </c>
      <c r="E956" s="213">
        <f>SUM(E957:E960)</f>
        <v>0</v>
      </c>
      <c r="F956" s="213">
        <f>SUM(F957:F960)</f>
        <v>340</v>
      </c>
      <c r="G956" s="62">
        <f t="shared" si="24"/>
        <v>340</v>
      </c>
      <c r="H956" s="393"/>
      <c r="I956" s="375"/>
    </row>
    <row r="957" spans="1:9" ht="12.75">
      <c r="A957" s="438"/>
      <c r="B957" s="310"/>
      <c r="C957" s="281">
        <v>2314</v>
      </c>
      <c r="D957" s="394" t="s">
        <v>335</v>
      </c>
      <c r="E957" s="439"/>
      <c r="F957" s="74">
        <v>50</v>
      </c>
      <c r="G957" s="74">
        <f t="shared" si="24"/>
        <v>50</v>
      </c>
      <c r="H957" s="393"/>
      <c r="I957" s="377"/>
    </row>
    <row r="958" spans="1:9" ht="12.75">
      <c r="A958" s="438"/>
      <c r="B958" s="310"/>
      <c r="C958" s="281">
        <v>2314</v>
      </c>
      <c r="D958" s="394" t="s">
        <v>24</v>
      </c>
      <c r="E958" s="439"/>
      <c r="F958" s="49">
        <v>40</v>
      </c>
      <c r="G958" s="74">
        <f t="shared" si="24"/>
        <v>40</v>
      </c>
      <c r="H958" s="393"/>
      <c r="I958" s="377"/>
    </row>
    <row r="959" spans="1:9" ht="12.75">
      <c r="A959" s="438"/>
      <c r="B959" s="310"/>
      <c r="C959" s="281">
        <v>2314</v>
      </c>
      <c r="D959" s="394" t="s">
        <v>47</v>
      </c>
      <c r="E959" s="439"/>
      <c r="F959" s="49">
        <v>50</v>
      </c>
      <c r="G959" s="74">
        <f t="shared" si="24"/>
        <v>50</v>
      </c>
      <c r="H959" s="393"/>
      <c r="I959" s="377"/>
    </row>
    <row r="960" spans="1:9" ht="12.75">
      <c r="A960" s="438"/>
      <c r="B960" s="310"/>
      <c r="C960" s="281">
        <v>2231</v>
      </c>
      <c r="D960" s="394" t="s">
        <v>336</v>
      </c>
      <c r="E960" s="439"/>
      <c r="F960" s="49">
        <v>200</v>
      </c>
      <c r="G960" s="74">
        <f t="shared" si="24"/>
        <v>200</v>
      </c>
      <c r="H960" s="393"/>
      <c r="I960" s="377"/>
    </row>
    <row r="961" spans="1:9" ht="12.75">
      <c r="A961" s="438"/>
      <c r="B961" s="310"/>
      <c r="C961" s="281"/>
      <c r="D961" s="394"/>
      <c r="E961" s="213"/>
      <c r="F961" s="11"/>
      <c r="G961" s="62"/>
      <c r="H961" s="393"/>
      <c r="I961" s="377"/>
    </row>
    <row r="962" spans="1:9" ht="12.75">
      <c r="A962" s="185"/>
      <c r="B962" s="419" t="s">
        <v>341</v>
      </c>
      <c r="C962" s="420"/>
      <c r="D962" s="366" t="s">
        <v>10</v>
      </c>
      <c r="E962" s="221">
        <f>E963</f>
        <v>0</v>
      </c>
      <c r="F962" s="221">
        <f>F963</f>
        <v>35</v>
      </c>
      <c r="G962" s="16">
        <f t="shared" si="24"/>
        <v>35</v>
      </c>
      <c r="H962" s="378"/>
      <c r="I962" s="375"/>
    </row>
    <row r="963" spans="1:9" ht="12.75">
      <c r="A963" s="16"/>
      <c r="B963" s="10" t="s">
        <v>342</v>
      </c>
      <c r="C963" s="203">
        <v>2231</v>
      </c>
      <c r="D963" s="15" t="s">
        <v>343</v>
      </c>
      <c r="E963" s="220"/>
      <c r="F963" s="13">
        <v>35</v>
      </c>
      <c r="G963" s="15">
        <f t="shared" si="24"/>
        <v>35</v>
      </c>
      <c r="H963" s="378"/>
      <c r="I963" s="377"/>
    </row>
    <row r="964" spans="1:9" ht="12.75">
      <c r="A964" s="16"/>
      <c r="B964" s="10"/>
      <c r="C964" s="203"/>
      <c r="D964" s="15"/>
      <c r="E964" s="220"/>
      <c r="F964" s="13"/>
      <c r="G964" s="15"/>
      <c r="H964" s="378"/>
      <c r="I964" s="377"/>
    </row>
    <row r="965" spans="1:9" ht="12.75">
      <c r="A965" s="5" t="s">
        <v>344</v>
      </c>
      <c r="B965" s="16" t="s">
        <v>345</v>
      </c>
      <c r="C965" s="203">
        <v>21393</v>
      </c>
      <c r="D965" s="16" t="s">
        <v>10</v>
      </c>
      <c r="E965" s="221">
        <f>E966</f>
        <v>50</v>
      </c>
      <c r="F965" s="221">
        <f>F966</f>
        <v>0</v>
      </c>
      <c r="G965" s="16">
        <f>E965+F965</f>
        <v>50</v>
      </c>
      <c r="H965" s="16">
        <v>50</v>
      </c>
      <c r="I965" s="5"/>
    </row>
    <row r="966" spans="1:9" ht="12.75">
      <c r="A966" s="16"/>
      <c r="B966" s="10"/>
      <c r="C966" s="203">
        <v>2231</v>
      </c>
      <c r="D966" s="394" t="s">
        <v>113</v>
      </c>
      <c r="E966" s="220">
        <v>50</v>
      </c>
      <c r="F966" s="13"/>
      <c r="G966" s="15">
        <f>E966+F966</f>
        <v>50</v>
      </c>
      <c r="H966" s="16"/>
      <c r="I966" s="5"/>
    </row>
    <row r="967" spans="1:9" ht="12.75">
      <c r="A967" s="395"/>
      <c r="B967" s="396"/>
      <c r="C967" s="315"/>
      <c r="D967" s="397"/>
      <c r="E967" s="220"/>
      <c r="F967" s="13"/>
      <c r="G967" s="15"/>
      <c r="H967" s="374"/>
      <c r="I967" s="375"/>
    </row>
    <row r="968" spans="1:9" ht="12.75">
      <c r="A968" s="5" t="s">
        <v>346</v>
      </c>
      <c r="B968" s="440" t="s">
        <v>347</v>
      </c>
      <c r="C968" s="281"/>
      <c r="D968" s="365" t="s">
        <v>10</v>
      </c>
      <c r="E968" s="221">
        <f>E969+E970</f>
        <v>0</v>
      </c>
      <c r="F968" s="221">
        <f>F969+F970</f>
        <v>800</v>
      </c>
      <c r="G968" s="16">
        <f t="shared" si="24"/>
        <v>800</v>
      </c>
      <c r="H968" s="378"/>
      <c r="I968" s="375"/>
    </row>
    <row r="969" spans="1:9" ht="12.75">
      <c r="A969" s="5"/>
      <c r="B969" s="440"/>
      <c r="C969" s="281">
        <v>2231</v>
      </c>
      <c r="D969" s="105" t="s">
        <v>348</v>
      </c>
      <c r="E969" s="220"/>
      <c r="F969" s="13">
        <v>500</v>
      </c>
      <c r="G969" s="15">
        <f t="shared" si="24"/>
        <v>500</v>
      </c>
      <c r="H969" s="378"/>
      <c r="I969" s="377"/>
    </row>
    <row r="970" spans="1:9" ht="12.75">
      <c r="A970" s="341"/>
      <c r="B970" s="317"/>
      <c r="C970" s="281">
        <v>2231</v>
      </c>
      <c r="D970" s="105" t="s">
        <v>161</v>
      </c>
      <c r="E970" s="220"/>
      <c r="F970" s="13">
        <v>300</v>
      </c>
      <c r="G970" s="15">
        <f t="shared" si="24"/>
        <v>300</v>
      </c>
      <c r="H970" s="378"/>
      <c r="I970" s="377"/>
    </row>
    <row r="971" spans="1:9" ht="12.75">
      <c r="A971" s="341"/>
      <c r="B971" s="317"/>
      <c r="C971" s="281"/>
      <c r="D971" s="394"/>
      <c r="E971" s="220"/>
      <c r="F971" s="13"/>
      <c r="G971" s="15"/>
      <c r="H971" s="378"/>
      <c r="I971" s="377"/>
    </row>
    <row r="972" spans="1:9" ht="12.75">
      <c r="A972" s="341"/>
      <c r="B972" s="317" t="s">
        <v>349</v>
      </c>
      <c r="C972" s="281"/>
      <c r="D972" s="365" t="s">
        <v>10</v>
      </c>
      <c r="E972" s="221">
        <f>E973</f>
        <v>0</v>
      </c>
      <c r="F972" s="221">
        <f>F973</f>
        <v>150</v>
      </c>
      <c r="G972" s="16">
        <f t="shared" si="24"/>
        <v>150</v>
      </c>
      <c r="H972" s="378"/>
      <c r="I972" s="375"/>
    </row>
    <row r="973" spans="1:9" ht="12.75">
      <c r="A973" s="427"/>
      <c r="B973" s="419"/>
      <c r="C973" s="420">
        <v>2231</v>
      </c>
      <c r="D973" s="105" t="s">
        <v>228</v>
      </c>
      <c r="E973" s="220"/>
      <c r="F973" s="13">
        <v>150</v>
      </c>
      <c r="G973" s="15">
        <f t="shared" si="24"/>
        <v>150</v>
      </c>
      <c r="H973" s="378"/>
      <c r="I973" s="377"/>
    </row>
    <row r="974" spans="1:9" ht="12.75">
      <c r="A974" s="377"/>
      <c r="B974" s="384"/>
      <c r="C974" s="379"/>
      <c r="D974" s="398"/>
      <c r="E974" s="392"/>
      <c r="F974" s="381"/>
      <c r="G974" s="380"/>
      <c r="H974" s="378"/>
      <c r="I974" s="377"/>
    </row>
    <row r="975" spans="1:9" ht="12.75">
      <c r="A975" s="427"/>
      <c r="B975" s="242" t="s">
        <v>350</v>
      </c>
      <c r="C975" s="269"/>
      <c r="D975" s="365" t="s">
        <v>10</v>
      </c>
      <c r="E975" s="221">
        <f>SUM(E976:E981)</f>
        <v>0</v>
      </c>
      <c r="F975" s="428">
        <f>SUM(F976:F981)</f>
        <v>2223</v>
      </c>
      <c r="G975" s="47">
        <f t="shared" si="24"/>
        <v>2223</v>
      </c>
      <c r="H975" s="16"/>
      <c r="I975" s="375"/>
    </row>
    <row r="976" spans="1:9" ht="12.75">
      <c r="A976" s="113"/>
      <c r="B976" s="10"/>
      <c r="C976" s="203">
        <v>2231</v>
      </c>
      <c r="D976" s="429" t="s">
        <v>351</v>
      </c>
      <c r="E976" s="220"/>
      <c r="F976" s="13">
        <v>1500</v>
      </c>
      <c r="G976" s="15">
        <f t="shared" si="24"/>
        <v>1500</v>
      </c>
      <c r="H976" s="16"/>
      <c r="I976" s="377"/>
    </row>
    <row r="977" spans="1:9" ht="12.75">
      <c r="A977" s="113"/>
      <c r="B977" s="7"/>
      <c r="C977" s="203">
        <v>1150</v>
      </c>
      <c r="D977" s="430" t="s">
        <v>352</v>
      </c>
      <c r="E977" s="220"/>
      <c r="F977" s="13">
        <v>150</v>
      </c>
      <c r="G977" s="15">
        <f t="shared" si="24"/>
        <v>150</v>
      </c>
      <c r="H977" s="16"/>
      <c r="I977" s="377"/>
    </row>
    <row r="978" spans="1:9" ht="12.75">
      <c r="A978" s="113"/>
      <c r="B978" s="7"/>
      <c r="C978" s="203">
        <v>1150</v>
      </c>
      <c r="D978" s="430" t="s">
        <v>353</v>
      </c>
      <c r="E978" s="220"/>
      <c r="F978" s="13">
        <v>300</v>
      </c>
      <c r="G978" s="15">
        <f t="shared" si="24"/>
        <v>300</v>
      </c>
      <c r="H978" s="16"/>
      <c r="I978" s="377"/>
    </row>
    <row r="979" spans="1:9" ht="12.75">
      <c r="A979" s="113"/>
      <c r="B979" s="7"/>
      <c r="C979" s="203">
        <v>1210</v>
      </c>
      <c r="D979" s="415" t="s">
        <v>83</v>
      </c>
      <c r="E979" s="7"/>
      <c r="F979" s="13">
        <v>23</v>
      </c>
      <c r="G979" s="17">
        <f t="shared" si="24"/>
        <v>23</v>
      </c>
      <c r="H979" s="16"/>
      <c r="I979" s="377"/>
    </row>
    <row r="980" spans="1:9" ht="12.75">
      <c r="A980" s="113"/>
      <c r="B980" s="7"/>
      <c r="C980" s="203">
        <v>2314</v>
      </c>
      <c r="D980" s="431" t="s">
        <v>354</v>
      </c>
      <c r="E980" s="220"/>
      <c r="F980" s="13">
        <v>200</v>
      </c>
      <c r="G980" s="15">
        <f t="shared" si="24"/>
        <v>200</v>
      </c>
      <c r="H980" s="16"/>
      <c r="I980" s="377"/>
    </row>
    <row r="981" spans="1:9" ht="12.75">
      <c r="A981" s="5"/>
      <c r="B981" s="10"/>
      <c r="C981" s="203">
        <v>2314</v>
      </c>
      <c r="D981" s="399" t="s">
        <v>24</v>
      </c>
      <c r="E981" s="220"/>
      <c r="F981" s="13">
        <v>50</v>
      </c>
      <c r="G981" s="15">
        <f t="shared" si="24"/>
        <v>50</v>
      </c>
      <c r="H981" s="16"/>
      <c r="I981" s="377"/>
    </row>
    <row r="982" spans="1:9" ht="12.75">
      <c r="A982" s="5"/>
      <c r="B982" s="10"/>
      <c r="C982" s="203"/>
      <c r="D982" s="429"/>
      <c r="E982" s="220"/>
      <c r="F982" s="13"/>
      <c r="G982" s="15"/>
      <c r="H982" s="16"/>
      <c r="I982" s="377"/>
    </row>
    <row r="983" spans="1:9" ht="12.75">
      <c r="A983" s="5" t="s">
        <v>42</v>
      </c>
      <c r="B983" s="10" t="s">
        <v>349</v>
      </c>
      <c r="C983" s="203"/>
      <c r="D983" s="432" t="s">
        <v>10</v>
      </c>
      <c r="E983" s="221">
        <f>E984+E985</f>
        <v>0</v>
      </c>
      <c r="F983" s="221">
        <f>F984+F985</f>
        <v>150</v>
      </c>
      <c r="G983" s="16">
        <f t="shared" si="24"/>
        <v>150</v>
      </c>
      <c r="H983" s="16"/>
      <c r="I983" s="375"/>
    </row>
    <row r="984" spans="1:9" ht="12.75">
      <c r="A984" s="5"/>
      <c r="B984" s="10"/>
      <c r="C984" s="203">
        <v>2231</v>
      </c>
      <c r="D984" s="105" t="s">
        <v>228</v>
      </c>
      <c r="E984" s="220"/>
      <c r="F984" s="13">
        <v>150</v>
      </c>
      <c r="G984" s="15">
        <f t="shared" si="24"/>
        <v>150</v>
      </c>
      <c r="H984" s="16"/>
      <c r="I984" s="377"/>
    </row>
    <row r="985" spans="1:9" ht="12.75">
      <c r="A985" s="5"/>
      <c r="B985" s="10"/>
      <c r="C985" s="281"/>
      <c r="D985" s="105"/>
      <c r="E985" s="220"/>
      <c r="F985" s="13"/>
      <c r="G985" s="15"/>
      <c r="H985" s="16"/>
      <c r="I985" s="377"/>
    </row>
    <row r="986" spans="1:9" ht="12.75">
      <c r="A986" s="5"/>
      <c r="B986" s="10"/>
      <c r="C986" s="19"/>
      <c r="D986" s="399"/>
      <c r="E986" s="220"/>
      <c r="F986" s="13"/>
      <c r="G986" s="15"/>
      <c r="H986" s="16"/>
      <c r="I986" s="377"/>
    </row>
    <row r="987" spans="1:9" ht="12.75">
      <c r="A987" s="341" t="s">
        <v>248</v>
      </c>
      <c r="B987" s="317" t="s">
        <v>349</v>
      </c>
      <c r="C987" s="315"/>
      <c r="D987" s="366" t="s">
        <v>10</v>
      </c>
      <c r="E987" s="221">
        <f>E988+E989</f>
        <v>0</v>
      </c>
      <c r="F987" s="16">
        <f>F988+F989</f>
        <v>150</v>
      </c>
      <c r="G987" s="16">
        <f t="shared" si="24"/>
        <v>150</v>
      </c>
      <c r="H987" s="15"/>
      <c r="I987" s="375"/>
    </row>
    <row r="988" spans="1:9" ht="12.75">
      <c r="A988" s="341"/>
      <c r="B988" s="317"/>
      <c r="C988" s="281">
        <v>2231</v>
      </c>
      <c r="D988" s="105" t="s">
        <v>228</v>
      </c>
      <c r="E988" s="220"/>
      <c r="F988" s="13">
        <v>150</v>
      </c>
      <c r="G988" s="15">
        <f t="shared" si="24"/>
        <v>150</v>
      </c>
      <c r="H988" s="15"/>
      <c r="I988" s="379"/>
    </row>
    <row r="989" spans="1:9" ht="12.75">
      <c r="A989" s="341"/>
      <c r="B989" s="317"/>
      <c r="C989" s="281"/>
      <c r="D989" s="105"/>
      <c r="E989" s="220"/>
      <c r="F989" s="401"/>
      <c r="G989" s="15"/>
      <c r="H989" s="15"/>
      <c r="I989" s="379"/>
    </row>
    <row r="990" spans="1:9" ht="12.75">
      <c r="A990" s="341"/>
      <c r="B990" s="317"/>
      <c r="C990" s="400"/>
      <c r="D990" s="7"/>
      <c r="E990" s="220"/>
      <c r="F990" s="401"/>
      <c r="G990" s="15"/>
      <c r="H990" s="15"/>
      <c r="I990" s="402"/>
    </row>
    <row r="991" spans="1:9" ht="12.75">
      <c r="A991" s="329"/>
      <c r="B991" s="317" t="s">
        <v>355</v>
      </c>
      <c r="C991" s="403"/>
      <c r="D991" s="62" t="s">
        <v>10</v>
      </c>
      <c r="E991" s="221">
        <f>SUM(E992:E993)</f>
        <v>0</v>
      </c>
      <c r="F991" s="221">
        <f>SUM(F992:F993)</f>
        <v>86</v>
      </c>
      <c r="G991" s="374">
        <f>E991+F991</f>
        <v>86</v>
      </c>
      <c r="H991" s="118"/>
      <c r="I991" s="375"/>
    </row>
    <row r="992" spans="1:9" ht="12.75">
      <c r="A992" s="329"/>
      <c r="B992" s="404"/>
      <c r="C992" s="203">
        <v>1150</v>
      </c>
      <c r="D992" s="405" t="s">
        <v>230</v>
      </c>
      <c r="E992" s="220"/>
      <c r="F992" s="13">
        <v>82</v>
      </c>
      <c r="G992" s="376">
        <f>E992+F992</f>
        <v>82</v>
      </c>
      <c r="H992" s="376"/>
      <c r="I992" s="375"/>
    </row>
    <row r="993" spans="1:9" ht="12.75">
      <c r="A993" s="329"/>
      <c r="B993" s="406"/>
      <c r="C993" s="203">
        <v>1210</v>
      </c>
      <c r="D993" s="407" t="s">
        <v>83</v>
      </c>
      <c r="E993" s="220"/>
      <c r="F993" s="13">
        <v>4</v>
      </c>
      <c r="G993" s="376">
        <f>E993+F993</f>
        <v>4</v>
      </c>
      <c r="H993" s="376"/>
      <c r="I993" s="402"/>
    </row>
    <row r="994" spans="1:9" ht="12.75">
      <c r="A994" s="342"/>
      <c r="B994" s="10"/>
      <c r="C994" s="203"/>
      <c r="D994" s="7"/>
      <c r="E994" s="220"/>
      <c r="F994" s="13"/>
      <c r="G994" s="376"/>
      <c r="H994" s="376"/>
      <c r="I994" s="402"/>
    </row>
    <row r="995" spans="1:9" ht="12.75">
      <c r="A995" s="280" t="s">
        <v>356</v>
      </c>
      <c r="B995" s="10" t="s">
        <v>334</v>
      </c>
      <c r="C995" s="203"/>
      <c r="D995" s="171" t="s">
        <v>10</v>
      </c>
      <c r="E995" s="221">
        <f>E996+E997</f>
        <v>0</v>
      </c>
      <c r="F995" s="221">
        <f>F996+F997</f>
        <v>130</v>
      </c>
      <c r="G995" s="374">
        <f aca="true" t="shared" si="25" ref="G995:G1049">E995+F995</f>
        <v>130</v>
      </c>
      <c r="H995" s="15"/>
      <c r="I995" s="5"/>
    </row>
    <row r="996" spans="1:9" ht="12.75">
      <c r="A996" s="280"/>
      <c r="B996" s="10"/>
      <c r="C996" s="203">
        <v>2231</v>
      </c>
      <c r="D996" s="415" t="s">
        <v>357</v>
      </c>
      <c r="E996" s="220"/>
      <c r="F996" s="13">
        <v>50</v>
      </c>
      <c r="G996" s="376">
        <f t="shared" si="25"/>
        <v>50</v>
      </c>
      <c r="H996" s="15"/>
      <c r="I996" s="5"/>
    </row>
    <row r="997" spans="1:9" ht="12.75">
      <c r="A997" s="280"/>
      <c r="B997" s="10"/>
      <c r="C997" s="203">
        <v>2231</v>
      </c>
      <c r="D997" s="415" t="s">
        <v>357</v>
      </c>
      <c r="E997" s="220"/>
      <c r="F997" s="13">
        <v>80</v>
      </c>
      <c r="G997" s="376">
        <f t="shared" si="25"/>
        <v>80</v>
      </c>
      <c r="H997" s="15"/>
      <c r="I997" s="5"/>
    </row>
    <row r="998" spans="1:9" ht="12.75">
      <c r="A998" s="280"/>
      <c r="B998" s="10"/>
      <c r="C998" s="203"/>
      <c r="D998" s="415"/>
      <c r="E998" s="220"/>
      <c r="F998" s="13"/>
      <c r="G998" s="376"/>
      <c r="H998" s="15"/>
      <c r="I998" s="5"/>
    </row>
    <row r="999" spans="1:9" ht="12.75">
      <c r="A999" s="329"/>
      <c r="B999" s="416"/>
      <c r="C999" s="417"/>
      <c r="D999" s="7"/>
      <c r="E999" s="220"/>
      <c r="F999" s="13"/>
      <c r="G999" s="376"/>
      <c r="H999" s="15"/>
      <c r="I999" s="5"/>
    </row>
    <row r="1000" spans="1:9" ht="12.75">
      <c r="A1000" s="205" t="s">
        <v>59</v>
      </c>
      <c r="B1000" s="317" t="s">
        <v>358</v>
      </c>
      <c r="C1000" s="400"/>
      <c r="D1000" s="62" t="s">
        <v>10</v>
      </c>
      <c r="E1000" s="221">
        <f>SUM(E1001:E1004)</f>
        <v>0</v>
      </c>
      <c r="F1000" s="221">
        <f>SUM(F1001:F1004)</f>
        <v>550</v>
      </c>
      <c r="G1000" s="374">
        <f t="shared" si="25"/>
        <v>550</v>
      </c>
      <c r="H1000" s="16"/>
      <c r="I1000" s="5"/>
    </row>
    <row r="1001" spans="1:9" ht="12.75">
      <c r="A1001" s="418"/>
      <c r="B1001" s="419"/>
      <c r="C1001" s="420">
        <v>2231</v>
      </c>
      <c r="D1001" s="421" t="s">
        <v>348</v>
      </c>
      <c r="E1001" s="220"/>
      <c r="F1001" s="13">
        <v>400</v>
      </c>
      <c r="G1001" s="376">
        <f t="shared" si="25"/>
        <v>400</v>
      </c>
      <c r="H1001" s="16"/>
      <c r="I1001" s="5"/>
    </row>
    <row r="1002" spans="1:9" ht="12.75">
      <c r="A1002" s="422"/>
      <c r="B1002" s="10"/>
      <c r="C1002" s="203">
        <v>2314</v>
      </c>
      <c r="D1002" s="15" t="s">
        <v>24</v>
      </c>
      <c r="E1002" s="220"/>
      <c r="F1002" s="13">
        <v>20</v>
      </c>
      <c r="G1002" s="376">
        <f t="shared" si="25"/>
        <v>20</v>
      </c>
      <c r="H1002" s="16"/>
      <c r="I1002" s="5"/>
    </row>
    <row r="1003" spans="1:9" ht="12.75">
      <c r="A1003" s="422"/>
      <c r="B1003" s="10"/>
      <c r="C1003" s="203">
        <v>2314</v>
      </c>
      <c r="D1003" s="74" t="s">
        <v>359</v>
      </c>
      <c r="E1003" s="220"/>
      <c r="F1003" s="13">
        <v>80</v>
      </c>
      <c r="G1003" s="376">
        <f t="shared" si="25"/>
        <v>80</v>
      </c>
      <c r="H1003" s="16"/>
      <c r="I1003" s="5"/>
    </row>
    <row r="1004" spans="1:9" ht="12.75">
      <c r="A1004" s="422"/>
      <c r="B1004" s="10"/>
      <c r="C1004" s="203">
        <v>2314</v>
      </c>
      <c r="D1004" s="15" t="s">
        <v>47</v>
      </c>
      <c r="E1004" s="220"/>
      <c r="F1004" s="13">
        <v>50</v>
      </c>
      <c r="G1004" s="376">
        <f t="shared" si="25"/>
        <v>50</v>
      </c>
      <c r="H1004" s="16"/>
      <c r="I1004" s="5"/>
    </row>
    <row r="1005" spans="1:9" ht="12.75">
      <c r="A1005" s="185"/>
      <c r="B1005" s="408"/>
      <c r="C1005" s="409"/>
      <c r="D1005" s="410"/>
      <c r="E1005" s="220"/>
      <c r="F1005" s="13"/>
      <c r="G1005" s="376"/>
      <c r="H1005" s="16"/>
      <c r="I1005" s="5"/>
    </row>
    <row r="1006" spans="1:9" ht="12.75">
      <c r="A1006" s="5"/>
      <c r="B1006" s="10" t="s">
        <v>253</v>
      </c>
      <c r="C1006" s="203"/>
      <c r="D1006" s="62" t="s">
        <v>10</v>
      </c>
      <c r="E1006" s="221">
        <f>E1007+E1008</f>
        <v>0</v>
      </c>
      <c r="F1006" s="221">
        <f>F1007+F1008</f>
        <v>86</v>
      </c>
      <c r="G1006" s="374">
        <f t="shared" si="25"/>
        <v>86</v>
      </c>
      <c r="H1006" s="16"/>
      <c r="I1006" s="5"/>
    </row>
    <row r="1007" spans="1:9" ht="12.75">
      <c r="A1007" s="5"/>
      <c r="B1007" s="10"/>
      <c r="C1007" s="203">
        <v>1150</v>
      </c>
      <c r="D1007" s="74" t="s">
        <v>230</v>
      </c>
      <c r="E1007" s="220"/>
      <c r="F1007" s="13">
        <v>82</v>
      </c>
      <c r="G1007" s="376">
        <f t="shared" si="25"/>
        <v>82</v>
      </c>
      <c r="H1007" s="16"/>
      <c r="I1007" s="5"/>
    </row>
    <row r="1008" spans="1:9" ht="12.75">
      <c r="A1008" s="5"/>
      <c r="B1008" s="10"/>
      <c r="C1008" s="203">
        <v>1210</v>
      </c>
      <c r="D1008" s="415" t="s">
        <v>83</v>
      </c>
      <c r="E1008" s="220"/>
      <c r="F1008" s="13">
        <v>4</v>
      </c>
      <c r="G1008" s="376">
        <f t="shared" si="25"/>
        <v>4</v>
      </c>
      <c r="H1008" s="16"/>
      <c r="I1008" s="5"/>
    </row>
    <row r="1009" spans="1:9" ht="12.75">
      <c r="A1009" s="5"/>
      <c r="B1009" s="10"/>
      <c r="C1009" s="203"/>
      <c r="D1009" s="7"/>
      <c r="E1009" s="220"/>
      <c r="F1009" s="13"/>
      <c r="G1009" s="376"/>
      <c r="H1009" s="16"/>
      <c r="I1009" s="5"/>
    </row>
    <row r="1010" spans="1:9" ht="12.75">
      <c r="A1010" s="15"/>
      <c r="B1010" s="16" t="s">
        <v>360</v>
      </c>
      <c r="C1010" s="15"/>
      <c r="D1010" s="16" t="s">
        <v>10</v>
      </c>
      <c r="E1010" s="16">
        <f>E1011+E1012</f>
        <v>0</v>
      </c>
      <c r="F1010" s="16">
        <f>F1011+F1012</f>
        <v>120</v>
      </c>
      <c r="G1010" s="374">
        <f t="shared" si="25"/>
        <v>120</v>
      </c>
      <c r="H1010" s="15"/>
      <c r="I1010" s="5"/>
    </row>
    <row r="1011" spans="1:9" ht="12.75">
      <c r="A1011" s="5"/>
      <c r="B1011" s="10"/>
      <c r="C1011" s="203">
        <v>2231</v>
      </c>
      <c r="D1011" s="15" t="s">
        <v>113</v>
      </c>
      <c r="E1011" s="15"/>
      <c r="F1011" s="13">
        <v>100</v>
      </c>
      <c r="G1011" s="376">
        <f t="shared" si="25"/>
        <v>100</v>
      </c>
      <c r="H1011" s="16"/>
      <c r="I1011" s="5"/>
    </row>
    <row r="1012" spans="1:9" ht="12.75">
      <c r="A1012" s="5"/>
      <c r="B1012" s="10"/>
      <c r="C1012" s="203">
        <v>2314</v>
      </c>
      <c r="D1012" s="15" t="s">
        <v>24</v>
      </c>
      <c r="E1012" s="15"/>
      <c r="F1012" s="13">
        <v>20</v>
      </c>
      <c r="G1012" s="376">
        <f t="shared" si="25"/>
        <v>20</v>
      </c>
      <c r="H1012" s="16"/>
      <c r="I1012" s="5"/>
    </row>
    <row r="1013" spans="1:9" ht="12.75">
      <c r="A1013" s="5"/>
      <c r="B1013" s="10"/>
      <c r="C1013" s="203"/>
      <c r="D1013" s="15"/>
      <c r="E1013" s="15"/>
      <c r="F1013" s="13"/>
      <c r="G1013" s="376"/>
      <c r="H1013" s="16"/>
      <c r="I1013" s="5"/>
    </row>
    <row r="1014" spans="1:9" ht="12.75">
      <c r="A1014" s="331"/>
      <c r="B1014" s="10" t="s">
        <v>361</v>
      </c>
      <c r="C1014" s="248">
        <v>21393</v>
      </c>
      <c r="D1014" s="395" t="s">
        <v>10</v>
      </c>
      <c r="E1014" s="16">
        <f>E1015+E1016</f>
        <v>250</v>
      </c>
      <c r="F1014" s="16">
        <f>F1015+F1016</f>
        <v>0</v>
      </c>
      <c r="G1014" s="374">
        <f t="shared" si="25"/>
        <v>250</v>
      </c>
      <c r="H1014" s="280">
        <v>250</v>
      </c>
      <c r="I1014" s="5"/>
    </row>
    <row r="1015" spans="1:9" ht="12.75">
      <c r="A1015" s="342"/>
      <c r="B1015" s="7"/>
      <c r="C1015" s="203">
        <v>2231</v>
      </c>
      <c r="D1015" s="15" t="s">
        <v>113</v>
      </c>
      <c r="E1015" s="15">
        <v>200</v>
      </c>
      <c r="F1015" s="424"/>
      <c r="G1015" s="376">
        <f t="shared" si="25"/>
        <v>200</v>
      </c>
      <c r="H1015" s="280"/>
      <c r="I1015" s="423"/>
    </row>
    <row r="1016" spans="1:9" ht="12.75">
      <c r="A1016" s="329"/>
      <c r="B1016" s="425"/>
      <c r="C1016" s="203">
        <v>2314</v>
      </c>
      <c r="D1016" s="15" t="s">
        <v>24</v>
      </c>
      <c r="E1016" s="220">
        <v>50</v>
      </c>
      <c r="F1016" s="13"/>
      <c r="G1016" s="376">
        <f t="shared" si="25"/>
        <v>50</v>
      </c>
      <c r="H1016" s="16"/>
      <c r="I1016" s="5"/>
    </row>
    <row r="1017" spans="1:9" ht="12.75">
      <c r="A1017" s="329"/>
      <c r="B1017" s="350"/>
      <c r="C1017" s="203"/>
      <c r="D1017" s="7"/>
      <c r="E1017" s="220"/>
      <c r="F1017" s="13"/>
      <c r="G1017" s="376"/>
      <c r="H1017" s="16"/>
      <c r="I1017" s="5"/>
    </row>
    <row r="1018" spans="1:9" ht="12.75">
      <c r="A1018" s="329" t="s">
        <v>61</v>
      </c>
      <c r="B1018" s="404" t="s">
        <v>362</v>
      </c>
      <c r="C1018" s="203"/>
      <c r="D1018" s="62" t="s">
        <v>10</v>
      </c>
      <c r="E1018" s="221">
        <f>SUM(E1019:E1021)</f>
        <v>0</v>
      </c>
      <c r="F1018" s="221">
        <f>SUM(F1019:F1021)</f>
        <v>370</v>
      </c>
      <c r="G1018" s="374">
        <f t="shared" si="25"/>
        <v>370</v>
      </c>
      <c r="H1018" s="16"/>
      <c r="I1018" s="5"/>
    </row>
    <row r="1019" spans="1:9" ht="12.75">
      <c r="A1019" s="329"/>
      <c r="B1019" s="404"/>
      <c r="C1019" s="92">
        <v>2231</v>
      </c>
      <c r="D1019" s="15" t="s">
        <v>348</v>
      </c>
      <c r="E1019" s="220"/>
      <c r="F1019" s="13">
        <v>300</v>
      </c>
      <c r="G1019" s="376">
        <f t="shared" si="25"/>
        <v>300</v>
      </c>
      <c r="H1019" s="16"/>
      <c r="I1019" s="5"/>
    </row>
    <row r="1020" spans="1:9" ht="12.75">
      <c r="A1020" s="329"/>
      <c r="B1020" s="404"/>
      <c r="C1020" s="92">
        <v>2314</v>
      </c>
      <c r="D1020" s="74" t="s">
        <v>24</v>
      </c>
      <c r="E1020" s="220"/>
      <c r="F1020" s="13">
        <v>20</v>
      </c>
      <c r="G1020" s="376">
        <f t="shared" si="25"/>
        <v>20</v>
      </c>
      <c r="H1020" s="16"/>
      <c r="I1020" s="5"/>
    </row>
    <row r="1021" spans="1:9" ht="12.75">
      <c r="A1021" s="329"/>
      <c r="B1021" s="350"/>
      <c r="C1021" s="92">
        <v>2314</v>
      </c>
      <c r="D1021" s="74" t="s">
        <v>359</v>
      </c>
      <c r="E1021" s="220"/>
      <c r="F1021" s="13">
        <v>50</v>
      </c>
      <c r="G1021" s="376">
        <f t="shared" si="25"/>
        <v>50</v>
      </c>
      <c r="H1021" s="16"/>
      <c r="I1021" s="5"/>
    </row>
    <row r="1022" spans="1:9" ht="12.75">
      <c r="A1022" s="329"/>
      <c r="B1022" s="406"/>
      <c r="C1022" s="411"/>
      <c r="D1022" s="102"/>
      <c r="E1022" s="220"/>
      <c r="F1022" s="13"/>
      <c r="G1022" s="376"/>
      <c r="H1022" s="16"/>
      <c r="I1022" s="5"/>
    </row>
    <row r="1023" spans="1:9" ht="12.75">
      <c r="A1023" s="342" t="s">
        <v>62</v>
      </c>
      <c r="B1023" s="10" t="s">
        <v>363</v>
      </c>
      <c r="C1023" s="92"/>
      <c r="D1023" s="62" t="s">
        <v>10</v>
      </c>
      <c r="E1023" s="221">
        <f>SUM(E1024:E1026)</f>
        <v>0</v>
      </c>
      <c r="F1023" s="221">
        <f>SUM(F1024:F1026)</f>
        <v>410</v>
      </c>
      <c r="G1023" s="374">
        <f t="shared" si="25"/>
        <v>410</v>
      </c>
      <c r="H1023" s="16"/>
      <c r="I1023" s="5"/>
    </row>
    <row r="1024" spans="1:9" ht="12.75">
      <c r="A1024" s="342"/>
      <c r="B1024" s="10"/>
      <c r="C1024" s="92">
        <v>2231</v>
      </c>
      <c r="D1024" s="15" t="s">
        <v>113</v>
      </c>
      <c r="E1024" s="220"/>
      <c r="F1024" s="13">
        <v>200</v>
      </c>
      <c r="G1024" s="376">
        <f t="shared" si="25"/>
        <v>200</v>
      </c>
      <c r="H1024" s="16"/>
      <c r="I1024" s="5"/>
    </row>
    <row r="1025" spans="1:9" ht="12.75">
      <c r="A1025" s="342"/>
      <c r="B1025" s="10"/>
      <c r="C1025" s="92">
        <v>1150</v>
      </c>
      <c r="D1025" s="7" t="s">
        <v>364</v>
      </c>
      <c r="E1025" s="220"/>
      <c r="F1025" s="13">
        <v>200</v>
      </c>
      <c r="G1025" s="376">
        <f t="shared" si="25"/>
        <v>200</v>
      </c>
      <c r="H1025" s="16"/>
      <c r="I1025" s="5"/>
    </row>
    <row r="1026" spans="1:9" ht="12.75">
      <c r="A1026" s="342"/>
      <c r="B1026" s="10"/>
      <c r="C1026" s="92">
        <v>1210</v>
      </c>
      <c r="D1026" s="415" t="s">
        <v>83</v>
      </c>
      <c r="E1026" s="220"/>
      <c r="F1026" s="13">
        <v>10</v>
      </c>
      <c r="G1026" s="376">
        <f t="shared" si="25"/>
        <v>10</v>
      </c>
      <c r="H1026" s="16"/>
      <c r="I1026" s="5"/>
    </row>
    <row r="1027" spans="1:9" ht="12.75">
      <c r="A1027" s="342"/>
      <c r="B1027" s="16"/>
      <c r="C1027" s="92"/>
      <c r="D1027" s="15"/>
      <c r="E1027" s="220"/>
      <c r="F1027" s="13"/>
      <c r="G1027" s="376"/>
      <c r="H1027" s="16"/>
      <c r="I1027" s="5"/>
    </row>
    <row r="1028" spans="1:9" ht="12.75">
      <c r="A1028" s="342"/>
      <c r="B1028" s="16"/>
      <c r="C1028" s="92"/>
      <c r="D1028" s="15"/>
      <c r="E1028" s="220"/>
      <c r="F1028" s="13"/>
      <c r="G1028" s="376"/>
      <c r="H1028" s="15"/>
      <c r="I1028" s="5"/>
    </row>
    <row r="1029" spans="1:9" ht="12.75">
      <c r="A1029" s="342"/>
      <c r="B1029" s="16" t="s">
        <v>337</v>
      </c>
      <c r="C1029" s="92">
        <v>21393</v>
      </c>
      <c r="D1029" s="16" t="s">
        <v>10</v>
      </c>
      <c r="E1029" s="221">
        <f>E1030</f>
        <v>25</v>
      </c>
      <c r="F1029" s="221">
        <f>F1030</f>
        <v>0</v>
      </c>
      <c r="G1029" s="374">
        <f t="shared" si="25"/>
        <v>25</v>
      </c>
      <c r="H1029" s="16">
        <v>50</v>
      </c>
      <c r="I1029" s="5"/>
    </row>
    <row r="1030" spans="1:9" ht="12.75">
      <c r="A1030" s="342"/>
      <c r="B1030" s="16"/>
      <c r="C1030" s="92">
        <v>2231</v>
      </c>
      <c r="D1030" s="15" t="s">
        <v>365</v>
      </c>
      <c r="E1030" s="220">
        <v>25</v>
      </c>
      <c r="F1030" s="13"/>
      <c r="G1030" s="376">
        <f t="shared" si="25"/>
        <v>25</v>
      </c>
      <c r="H1030" s="15"/>
      <c r="I1030" s="5"/>
    </row>
    <row r="1031" spans="1:9" ht="12.75">
      <c r="A1031" s="342"/>
      <c r="B1031" s="16"/>
      <c r="C1031" s="92"/>
      <c r="D1031" s="21"/>
      <c r="E1031" s="220"/>
      <c r="F1031" s="13"/>
      <c r="G1031" s="376"/>
      <c r="H1031" s="15"/>
      <c r="I1031" s="5"/>
    </row>
    <row r="1032" spans="1:9" ht="12.75">
      <c r="A1032" s="342"/>
      <c r="B1032" s="16" t="s">
        <v>259</v>
      </c>
      <c r="C1032" s="414"/>
      <c r="D1032" s="62" t="s">
        <v>10</v>
      </c>
      <c r="E1032" s="221">
        <f>E1033+E1034</f>
        <v>0</v>
      </c>
      <c r="F1032" s="221">
        <f>F1033+F1034</f>
        <v>250</v>
      </c>
      <c r="G1032" s="374">
        <f t="shared" si="25"/>
        <v>250</v>
      </c>
      <c r="H1032" s="5"/>
      <c r="I1032" s="5"/>
    </row>
    <row r="1033" spans="1:9" ht="12.75">
      <c r="A1033" s="342"/>
      <c r="B1033" s="16"/>
      <c r="C1033" s="414">
        <v>2231</v>
      </c>
      <c r="D1033" s="74" t="s">
        <v>366</v>
      </c>
      <c r="E1033" s="220"/>
      <c r="F1033" s="13">
        <v>200</v>
      </c>
      <c r="G1033" s="376">
        <f t="shared" si="25"/>
        <v>200</v>
      </c>
      <c r="H1033" s="5"/>
      <c r="I1033" s="5"/>
    </row>
    <row r="1034" spans="1:9" ht="12.75">
      <c r="A1034" s="342"/>
      <c r="B1034" s="16"/>
      <c r="C1034" s="92">
        <v>2314</v>
      </c>
      <c r="D1034" s="74" t="s">
        <v>335</v>
      </c>
      <c r="E1034" s="220"/>
      <c r="F1034" s="13">
        <v>50</v>
      </c>
      <c r="G1034" s="376">
        <f t="shared" si="25"/>
        <v>50</v>
      </c>
      <c r="H1034" s="15"/>
      <c r="I1034" s="5"/>
    </row>
    <row r="1035" spans="1:9" ht="12.75">
      <c r="A1035" s="342"/>
      <c r="B1035" s="16"/>
      <c r="C1035" s="92"/>
      <c r="D1035" s="15"/>
      <c r="E1035" s="220"/>
      <c r="F1035" s="13"/>
      <c r="G1035" s="376"/>
      <c r="H1035" s="15"/>
      <c r="I1035" s="5"/>
    </row>
    <row r="1036" spans="1:9" ht="12.75">
      <c r="A1036" s="342"/>
      <c r="B1036" s="16"/>
      <c r="C1036" s="92"/>
      <c r="D1036" s="15"/>
      <c r="E1036" s="220"/>
      <c r="F1036" s="13"/>
      <c r="G1036" s="376"/>
      <c r="H1036" s="16"/>
      <c r="I1036" s="5"/>
    </row>
    <row r="1037" spans="1:9" ht="12.75">
      <c r="A1037" s="342" t="s">
        <v>71</v>
      </c>
      <c r="B1037" s="16" t="s">
        <v>367</v>
      </c>
      <c r="C1037" s="92"/>
      <c r="D1037" s="62" t="s">
        <v>10</v>
      </c>
      <c r="E1037" s="221">
        <f>E1038+E1039</f>
        <v>0</v>
      </c>
      <c r="F1037" s="221">
        <f>F1038+F1039</f>
        <v>300</v>
      </c>
      <c r="G1037" s="374">
        <f t="shared" si="25"/>
        <v>300</v>
      </c>
      <c r="H1037" s="5"/>
      <c r="I1037" s="5"/>
    </row>
    <row r="1038" spans="1:9" ht="12.75">
      <c r="A1038" s="342"/>
      <c r="B1038" s="16"/>
      <c r="C1038" s="412">
        <v>2231</v>
      </c>
      <c r="D1038" s="74" t="s">
        <v>366</v>
      </c>
      <c r="E1038" s="285"/>
      <c r="F1038" s="49">
        <v>250</v>
      </c>
      <c r="G1038" s="376">
        <f t="shared" si="25"/>
        <v>250</v>
      </c>
      <c r="H1038" s="5"/>
      <c r="I1038" s="5"/>
    </row>
    <row r="1039" spans="1:9" ht="12.75">
      <c r="A1039" s="342"/>
      <c r="B1039" s="16"/>
      <c r="C1039" s="412">
        <v>2314</v>
      </c>
      <c r="D1039" s="74" t="s">
        <v>335</v>
      </c>
      <c r="E1039" s="220"/>
      <c r="F1039" s="49">
        <v>50</v>
      </c>
      <c r="G1039" s="376">
        <f t="shared" si="25"/>
        <v>50</v>
      </c>
      <c r="H1039" s="5"/>
      <c r="I1039" s="5"/>
    </row>
    <row r="1040" spans="1:9" ht="12.75">
      <c r="A1040" s="342"/>
      <c r="B1040" s="16"/>
      <c r="C1040" s="412"/>
      <c r="D1040" s="74"/>
      <c r="E1040" s="220"/>
      <c r="F1040" s="49"/>
      <c r="G1040" s="376"/>
      <c r="H1040" s="5"/>
      <c r="I1040" s="5"/>
    </row>
    <row r="1041" spans="1:9" ht="12.75">
      <c r="A1041" s="342"/>
      <c r="B1041" s="16" t="s">
        <v>368</v>
      </c>
      <c r="C1041" s="414">
        <v>21393</v>
      </c>
      <c r="D1041" s="16" t="s">
        <v>10</v>
      </c>
      <c r="E1041" s="221">
        <f>E1042</f>
        <v>100</v>
      </c>
      <c r="F1041" s="221">
        <f>F1042</f>
        <v>0</v>
      </c>
      <c r="G1041" s="374">
        <f t="shared" si="25"/>
        <v>100</v>
      </c>
      <c r="H1041" s="5">
        <v>100</v>
      </c>
      <c r="I1041" s="5"/>
    </row>
    <row r="1042" spans="1:9" ht="12.75">
      <c r="A1042" s="413"/>
      <c r="B1042" s="16"/>
      <c r="C1042" s="414">
        <v>2231</v>
      </c>
      <c r="D1042" s="105" t="s">
        <v>113</v>
      </c>
      <c r="E1042" s="220">
        <v>100</v>
      </c>
      <c r="F1042" s="49"/>
      <c r="G1042" s="376">
        <f t="shared" si="25"/>
        <v>100</v>
      </c>
      <c r="H1042" s="5"/>
      <c r="I1042" s="5"/>
    </row>
    <row r="1043" spans="1:9" ht="12.75">
      <c r="A1043" s="413"/>
      <c r="B1043" s="16"/>
      <c r="C1043" s="414"/>
      <c r="D1043" s="21"/>
      <c r="E1043" s="220"/>
      <c r="F1043" s="49"/>
      <c r="G1043" s="376"/>
      <c r="H1043" s="5"/>
      <c r="I1043" s="5"/>
    </row>
    <row r="1044" spans="1:9" ht="12.75">
      <c r="A1044" s="22"/>
      <c r="B1044" s="16" t="s">
        <v>369</v>
      </c>
      <c r="C1044" s="414"/>
      <c r="D1044" s="62" t="s">
        <v>10</v>
      </c>
      <c r="E1044" s="428">
        <f>E1045+E1046</f>
        <v>100</v>
      </c>
      <c r="F1044" s="428">
        <f>F1045+F1046</f>
        <v>0</v>
      </c>
      <c r="G1044" s="374">
        <f t="shared" si="25"/>
        <v>100</v>
      </c>
      <c r="H1044" s="5"/>
      <c r="I1044" s="5"/>
    </row>
    <row r="1045" spans="1:9" ht="12.75">
      <c r="A1045" s="285"/>
      <c r="B1045" s="270"/>
      <c r="C1045" s="426">
        <v>2314</v>
      </c>
      <c r="D1045" s="102" t="s">
        <v>335</v>
      </c>
      <c r="E1045" s="285">
        <v>50</v>
      </c>
      <c r="F1045" s="215"/>
      <c r="G1045" s="376">
        <f t="shared" si="25"/>
        <v>50</v>
      </c>
      <c r="H1045" s="107"/>
      <c r="I1045" s="5"/>
    </row>
    <row r="1046" spans="1:9" ht="12.75">
      <c r="A1046" s="16"/>
      <c r="B1046" s="10"/>
      <c r="C1046" s="92">
        <v>2314</v>
      </c>
      <c r="D1046" s="74" t="s">
        <v>24</v>
      </c>
      <c r="E1046" s="13">
        <v>50</v>
      </c>
      <c r="F1046" s="13"/>
      <c r="G1046" s="376">
        <f t="shared" si="25"/>
        <v>50</v>
      </c>
      <c r="H1046" s="203"/>
      <c r="I1046" s="203"/>
    </row>
    <row r="1047" spans="1:9" ht="12.75">
      <c r="A1047" s="16"/>
      <c r="B1047" s="10"/>
      <c r="C1047" s="92"/>
      <c r="D1047" s="74"/>
      <c r="E1047" s="14"/>
      <c r="F1047" s="14"/>
      <c r="G1047" s="376"/>
      <c r="H1047" s="203"/>
      <c r="I1047" s="203"/>
    </row>
    <row r="1048" spans="1:9" ht="12.75">
      <c r="A1048" s="16"/>
      <c r="B1048" s="10" t="s">
        <v>337</v>
      </c>
      <c r="C1048" s="92">
        <v>21393</v>
      </c>
      <c r="D1048" s="62" t="s">
        <v>10</v>
      </c>
      <c r="E1048" s="14">
        <f>E1049</f>
        <v>35</v>
      </c>
      <c r="F1048" s="14">
        <f>F1049</f>
        <v>0</v>
      </c>
      <c r="G1048" s="374">
        <f t="shared" si="25"/>
        <v>35</v>
      </c>
      <c r="H1048" s="5">
        <v>50</v>
      </c>
      <c r="I1048" s="5"/>
    </row>
    <row r="1049" spans="1:9" ht="12.75">
      <c r="A1049" s="16"/>
      <c r="B1049" s="10"/>
      <c r="C1049" s="92">
        <v>2231</v>
      </c>
      <c r="D1049" s="74" t="s">
        <v>228</v>
      </c>
      <c r="E1049" s="13">
        <v>35</v>
      </c>
      <c r="F1049" s="14"/>
      <c r="G1049" s="376">
        <f t="shared" si="25"/>
        <v>35</v>
      </c>
      <c r="H1049" s="203"/>
      <c r="I1049" s="203"/>
    </row>
    <row r="1050" spans="3:9" ht="12.75">
      <c r="C1050" s="441"/>
      <c r="D1050" s="441"/>
      <c r="E1050" s="441"/>
      <c r="F1050" s="441"/>
      <c r="G1050" s="441"/>
      <c r="H1050" s="441"/>
      <c r="I1050" s="442"/>
    </row>
    <row r="1051" spans="3:9" ht="12.75">
      <c r="C1051" s="16"/>
      <c r="D1051" s="372" t="s">
        <v>393</v>
      </c>
      <c r="E1051" s="47">
        <f>E927+E933+E936+E939+E943+E950+E956+E962+E965+E968+E972+E975+E983+E987+E991+E995+E1000+E1006+E1010+E1014+E1018+E1023+E1029+E1032+E1037+E1041+E1044+E1048</f>
        <v>985</v>
      </c>
      <c r="F1051" s="47">
        <f>F927+F933+F936+F939+F943+F950+F956+F962+F965+F968+F972+F975+F983+F987+F991+F995+F1000+F1006+F1010+F1014+F1018+F1023+F1029+F1032+F1037+F1041+F1044+F1048</f>
        <v>8278</v>
      </c>
      <c r="G1051" s="47">
        <f>G927+G933+G936+G939+G943+G950+G956+G962+G965+G968+G972+G975+G983+G987+G991+G995+G1000+G1006+G1010+G1014+G1018+G1023+G1029+G1032+G1037+G1041+G1044+G1048</f>
        <v>9263</v>
      </c>
      <c r="H1051" s="47">
        <f>H927+H933+H936+H939+H943+H950+H956+H962+H965+H968+H972+H975+H983+H987+H991+H995+H1000+H1006+H1010+H1014+H1018+H1023+H1029+H1032+H1037+H1041+H1044+H1048</f>
        <v>950</v>
      </c>
      <c r="I1051" s="442"/>
    </row>
    <row r="1052" spans="3:9" ht="12.75">
      <c r="C1052" s="16">
        <v>1150</v>
      </c>
      <c r="D1052" s="16"/>
      <c r="E1052" s="16">
        <f>E929+E944+E977+E978+E992+E1007+E1025</f>
        <v>0</v>
      </c>
      <c r="F1052" s="16">
        <f>F929+F944+F977+F978+F992+F1007+F1025</f>
        <v>1164</v>
      </c>
      <c r="G1052" s="16">
        <f>G929+G944+G977+G978+G992+G1007+G1025</f>
        <v>1164</v>
      </c>
      <c r="H1052" s="16"/>
      <c r="I1052" s="442"/>
    </row>
    <row r="1053" spans="3:9" ht="12.75">
      <c r="C1053" s="48">
        <v>1210</v>
      </c>
      <c r="D1053" s="16"/>
      <c r="E1053" s="16">
        <f>E930+E945+E979+E993+E1008+E1026</f>
        <v>0</v>
      </c>
      <c r="F1053" s="16">
        <f>F930+F945+F979+F993+F1008+F1026</f>
        <v>59</v>
      </c>
      <c r="G1053" s="16">
        <f>G930+G945+G979+G993+G1008+G1026</f>
        <v>59</v>
      </c>
      <c r="H1053" s="16"/>
      <c r="I1053" s="442"/>
    </row>
    <row r="1054" spans="3:9" ht="12.75">
      <c r="C1054" s="48">
        <v>2231</v>
      </c>
      <c r="D1054" s="16"/>
      <c r="E1054" s="47">
        <f>E928+E934+E937+E940+E946+E954+E960+E963+E966+E969+E970+E973+E976+E984+E988+E996+E997+E1001+E1011+E1015+E1019+E1024+E1030+E1033+E1038+E1042+E1049</f>
        <v>835</v>
      </c>
      <c r="F1054" s="47">
        <f>F928+F934+F937+F940+F946+F954+F960+F963+F966+F969+F970+F973+F976+F984+F988+F996+F997+F1001+F1011+F1015+F1019+F1024+F1030+F1033+F1038+F1042+F1049</f>
        <v>6065</v>
      </c>
      <c r="G1054" s="47">
        <f>G928+G934+G937+G940+G946+G954+G960+G963+G966+G969+G970+G973+G976+G984+G988+G996+G997+G1001+G1011+G1015+G1019+G1024+G1030+G1033+G1038+G1042+G1049</f>
        <v>6900</v>
      </c>
      <c r="H1054" s="16"/>
      <c r="I1054" s="442"/>
    </row>
    <row r="1055" spans="3:9" ht="12.75">
      <c r="C1055" s="48">
        <v>2233</v>
      </c>
      <c r="D1055" s="16"/>
      <c r="E1055" s="16"/>
      <c r="F1055" s="16"/>
      <c r="G1055" s="47"/>
      <c r="H1055" s="16"/>
      <c r="I1055" s="442"/>
    </row>
    <row r="1056" spans="3:9" ht="12.75">
      <c r="C1056" s="48">
        <v>2314</v>
      </c>
      <c r="D1056" s="16"/>
      <c r="E1056" s="47">
        <f>E931+E947+E948+E951+E952+E953+E957+E958+E959+E980+E981+E1002+E1003+E1004+E1012+E1016+E1020+E1021+E1034+E1039+E1045+E1046</f>
        <v>150</v>
      </c>
      <c r="F1056" s="47">
        <f>F931+F947+F948+F951+F952+F953+F957+F958+F959+F980+F981+F1002+F1003+F1004+F1012+F1016+F1020+F1021+F1034+F1039+F1045+F1046</f>
        <v>990</v>
      </c>
      <c r="G1056" s="47">
        <f>G931+G947+G948+G951+G952+G953+G957+G958+G959+G980+G981+G1002+G1003+G1004+G1012+G1016+G1020+G1021+G1034+G1039+G1045+G1046</f>
        <v>1140</v>
      </c>
      <c r="H1056" s="16"/>
      <c r="I1056" s="442"/>
    </row>
    <row r="1057" spans="3:9" ht="12.75">
      <c r="C1057" s="16"/>
      <c r="D1057" s="16" t="s">
        <v>203</v>
      </c>
      <c r="E1057" s="16">
        <f>SUM(E1052:E1056)</f>
        <v>985</v>
      </c>
      <c r="F1057" s="16">
        <f>SUM(F1052:F1056)</f>
        <v>8278</v>
      </c>
      <c r="G1057" s="16">
        <f>SUM(G1052:G1056)</f>
        <v>9263</v>
      </c>
      <c r="H1057" s="16"/>
      <c r="I1057" s="442"/>
    </row>
    <row r="1058" spans="3:9" ht="12.75">
      <c r="C1058" s="16"/>
      <c r="D1058" s="16"/>
      <c r="E1058" s="16"/>
      <c r="F1058" s="16"/>
      <c r="G1058" s="16"/>
      <c r="H1058" s="16"/>
      <c r="I1058" s="442"/>
    </row>
    <row r="1059" spans="3:9" ht="12.75">
      <c r="C1059" s="16"/>
      <c r="D1059" s="16"/>
      <c r="E1059" s="16"/>
      <c r="F1059" s="16"/>
      <c r="G1059" s="16"/>
      <c r="H1059" s="16"/>
      <c r="I1059" s="442"/>
    </row>
    <row r="1060" spans="3:9" ht="12.75">
      <c r="C1060" s="16"/>
      <c r="D1060" s="16"/>
      <c r="E1060" s="16"/>
      <c r="F1060" s="16"/>
      <c r="G1060" s="16"/>
      <c r="H1060" s="16"/>
      <c r="I1060" s="442"/>
    </row>
    <row r="1061" spans="3:9" ht="12.75">
      <c r="C1061" s="441"/>
      <c r="D1061" s="441"/>
      <c r="E1061" s="441"/>
      <c r="F1061" s="441"/>
      <c r="G1061" s="441"/>
      <c r="H1061" s="441"/>
      <c r="I1061" s="442"/>
    </row>
    <row r="1062" spans="3:9" ht="12.75">
      <c r="C1062" s="15"/>
      <c r="D1062" s="16" t="s">
        <v>371</v>
      </c>
      <c r="E1062" s="47">
        <f>E1051+E917+E808+E678+E506</f>
        <v>81052</v>
      </c>
      <c r="F1062" s="47">
        <f>F1051+F917+F808+F678+F506</f>
        <v>144898</v>
      </c>
      <c r="G1062" s="47">
        <f>E1062+F1062</f>
        <v>225950</v>
      </c>
      <c r="H1062" s="47">
        <f>H1051+H917+H808+H678+H506</f>
        <v>91250</v>
      </c>
      <c r="I1062" s="442"/>
    </row>
    <row r="1063" spans="3:9" ht="12.75">
      <c r="C1063" s="16">
        <v>1150</v>
      </c>
      <c r="D1063" s="15"/>
      <c r="E1063" s="47">
        <f aca="true" t="shared" si="26" ref="E1063:F1065">E1052+E918+E809+E679+E507</f>
        <v>10057</v>
      </c>
      <c r="F1063" s="47">
        <f t="shared" si="26"/>
        <v>38850</v>
      </c>
      <c r="G1063" s="47">
        <f aca="true" t="shared" si="27" ref="G1063:G1073">E1063+F1063</f>
        <v>48907</v>
      </c>
      <c r="H1063" s="15"/>
      <c r="I1063" s="1"/>
    </row>
    <row r="1064" spans="3:9" ht="12.75">
      <c r="C1064" s="16">
        <v>1210</v>
      </c>
      <c r="D1064" s="15"/>
      <c r="E1064" s="47">
        <f t="shared" si="26"/>
        <v>515</v>
      </c>
      <c r="F1064" s="47">
        <f t="shared" si="26"/>
        <v>2234</v>
      </c>
      <c r="G1064" s="47">
        <f t="shared" si="27"/>
        <v>2749</v>
      </c>
      <c r="H1064" s="15"/>
      <c r="I1064" s="1"/>
    </row>
    <row r="1065" spans="3:9" ht="12.75">
      <c r="C1065" s="16">
        <v>2231</v>
      </c>
      <c r="D1065" s="15"/>
      <c r="E1065" s="47">
        <f t="shared" si="26"/>
        <v>61625</v>
      </c>
      <c r="F1065" s="47">
        <f t="shared" si="26"/>
        <v>45294</v>
      </c>
      <c r="G1065" s="47">
        <f t="shared" si="27"/>
        <v>106919</v>
      </c>
      <c r="H1065" s="15"/>
      <c r="I1065" s="1"/>
    </row>
    <row r="1066" spans="3:9" ht="12.75">
      <c r="C1066" s="16">
        <v>2233</v>
      </c>
      <c r="D1066" s="15"/>
      <c r="E1066" s="47">
        <f>E1055+E921+E682+E510</f>
        <v>500</v>
      </c>
      <c r="F1066" s="47">
        <f>F1055+F921+F682+F510</f>
        <v>12580</v>
      </c>
      <c r="G1066" s="47">
        <f t="shared" si="27"/>
        <v>13080</v>
      </c>
      <c r="H1066" s="15"/>
      <c r="I1066" s="1"/>
    </row>
    <row r="1067" spans="3:9" ht="12.75">
      <c r="C1067" s="16">
        <v>2243</v>
      </c>
      <c r="D1067" s="15"/>
      <c r="E1067" s="47">
        <f>E812</f>
        <v>250</v>
      </c>
      <c r="F1067" s="47">
        <f>F812</f>
        <v>0</v>
      </c>
      <c r="G1067" s="47">
        <f t="shared" si="27"/>
        <v>250</v>
      </c>
      <c r="H1067" s="15"/>
      <c r="I1067" s="1"/>
    </row>
    <row r="1068" spans="3:9" ht="12.75">
      <c r="C1068" s="16">
        <v>2249</v>
      </c>
      <c r="D1068" s="15"/>
      <c r="E1068" s="47">
        <f>E813</f>
        <v>250</v>
      </c>
      <c r="F1068" s="47">
        <f>F813</f>
        <v>0</v>
      </c>
      <c r="G1068" s="47">
        <f t="shared" si="27"/>
        <v>250</v>
      </c>
      <c r="H1068" s="15"/>
      <c r="I1068" s="1"/>
    </row>
    <row r="1069" spans="3:9" ht="12.75">
      <c r="C1069" s="16">
        <v>2264</v>
      </c>
      <c r="D1069" s="15"/>
      <c r="E1069" s="47">
        <f>E922+E683+E511</f>
        <v>1000</v>
      </c>
      <c r="F1069" s="47">
        <f>F922+F683+F511</f>
        <v>28590</v>
      </c>
      <c r="G1069" s="47">
        <f t="shared" si="27"/>
        <v>29590</v>
      </c>
      <c r="H1069" s="15"/>
      <c r="I1069" s="1"/>
    </row>
    <row r="1070" spans="3:9" ht="12.75">
      <c r="C1070" s="16">
        <v>2312</v>
      </c>
      <c r="D1070" s="15"/>
      <c r="E1070" s="47">
        <f>E814</f>
        <v>1395</v>
      </c>
      <c r="F1070" s="47">
        <f>F814</f>
        <v>0</v>
      </c>
      <c r="G1070" s="47">
        <f t="shared" si="27"/>
        <v>1395</v>
      </c>
      <c r="H1070" s="15"/>
      <c r="I1070" s="1"/>
    </row>
    <row r="1071" spans="3:9" ht="12.75">
      <c r="C1071" s="16">
        <v>2314</v>
      </c>
      <c r="D1071" s="15"/>
      <c r="E1071" s="47">
        <f>E1056+E923+E815+E684+E512</f>
        <v>5060</v>
      </c>
      <c r="F1071" s="47">
        <f>F1056+F923+F815+F684+F512</f>
        <v>17350</v>
      </c>
      <c r="G1071" s="47">
        <f t="shared" si="27"/>
        <v>22410</v>
      </c>
      <c r="H1071" s="15"/>
      <c r="I1071" s="1"/>
    </row>
    <row r="1072" spans="3:9" ht="12.75">
      <c r="C1072" s="16">
        <v>2350</v>
      </c>
      <c r="D1072" s="15"/>
      <c r="E1072" s="47">
        <f>E513</f>
        <v>400</v>
      </c>
      <c r="F1072" s="47">
        <f>F513</f>
        <v>0</v>
      </c>
      <c r="G1072" s="47">
        <f t="shared" si="27"/>
        <v>400</v>
      </c>
      <c r="H1072" s="15"/>
      <c r="I1072" s="1"/>
    </row>
    <row r="1073" spans="3:9" ht="12.75">
      <c r="C1073" s="15"/>
      <c r="D1073" s="16" t="s">
        <v>203</v>
      </c>
      <c r="E1073" s="47">
        <f>SUM(E1063:E1072)</f>
        <v>81052</v>
      </c>
      <c r="F1073" s="47">
        <f>SUM(F1063:F1072)</f>
        <v>144898</v>
      </c>
      <c r="G1073" s="47">
        <f t="shared" si="27"/>
        <v>225950</v>
      </c>
      <c r="H1073" s="15"/>
      <c r="I1073" s="1"/>
    </row>
    <row r="1074" spans="3:9" ht="12.75">
      <c r="C1074" s="15"/>
      <c r="D1074" s="15"/>
      <c r="E1074" s="15"/>
      <c r="F1074" s="15"/>
      <c r="G1074" s="15"/>
      <c r="H1074" s="15"/>
      <c r="I1074" s="1"/>
    </row>
    <row r="1075" spans="3:9" ht="12.75">
      <c r="C1075" s="15"/>
      <c r="D1075" s="15"/>
      <c r="E1075" s="15"/>
      <c r="F1075" s="15"/>
      <c r="G1075" s="15"/>
      <c r="H1075" s="15"/>
      <c r="I1075" s="1"/>
    </row>
    <row r="1076" spans="3:9" ht="12.75">
      <c r="C1076" s="3"/>
      <c r="D1076" s="3"/>
      <c r="E1076" s="3"/>
      <c r="F1076" s="3"/>
      <c r="G1076" s="3"/>
      <c r="H1076" s="3"/>
      <c r="I1076" s="1"/>
    </row>
    <row r="1077" spans="3:9" ht="12.75">
      <c r="C1077" s="3"/>
      <c r="D1077" s="3"/>
      <c r="E1077" s="3"/>
      <c r="F1077" s="3"/>
      <c r="G1077" s="3"/>
      <c r="H1077" s="3"/>
      <c r="I1077" s="1"/>
    </row>
    <row r="1078" ht="12.75">
      <c r="I1078" s="1"/>
    </row>
    <row r="1079" ht="12.75">
      <c r="I1079" s="1"/>
    </row>
    <row r="1080" ht="12.75">
      <c r="I1080" s="1"/>
    </row>
    <row r="1081" ht="12.75">
      <c r="I1081" s="1"/>
    </row>
    <row r="1082" ht="12.75">
      <c r="I1082" s="1"/>
    </row>
    <row r="1083" ht="12.75">
      <c r="I1083" s="1"/>
    </row>
    <row r="1084" ht="12.75">
      <c r="I1084" s="1"/>
    </row>
    <row r="1085" ht="12.75">
      <c r="I1085" s="1"/>
    </row>
    <row r="1086" ht="12.75">
      <c r="I1086" s="1"/>
    </row>
    <row r="1087" ht="12.75">
      <c r="I1087" s="1"/>
    </row>
    <row r="1088" ht="12.75">
      <c r="I1088" s="1"/>
    </row>
    <row r="1089" ht="12.75">
      <c r="I1089" s="1"/>
    </row>
    <row r="1090" ht="12.75">
      <c r="I1090" s="1"/>
    </row>
    <row r="1091" ht="12.75">
      <c r="I1091" s="1"/>
    </row>
    <row r="1092" ht="12.75">
      <c r="I1092" s="1"/>
    </row>
    <row r="1093" ht="12.75">
      <c r="I1093" s="1"/>
    </row>
    <row r="1094" ht="12.75">
      <c r="I1094" s="1"/>
    </row>
    <row r="1095" ht="12.75">
      <c r="I1095" s="1"/>
    </row>
    <row r="1096" ht="12.75">
      <c r="I1096" s="1"/>
    </row>
    <row r="1097" ht="12.75">
      <c r="I1097" s="1"/>
    </row>
    <row r="1098" ht="12.75">
      <c r="I1098" s="1"/>
    </row>
    <row r="1099" ht="12.75">
      <c r="I1099" s="1"/>
    </row>
    <row r="1100" ht="12.75">
      <c r="I1100" s="1"/>
    </row>
    <row r="1101" ht="12.75">
      <c r="I1101" s="1"/>
    </row>
    <row r="1102" ht="12.75">
      <c r="I1102" s="1"/>
    </row>
    <row r="1103" ht="12.75">
      <c r="I1103" s="1"/>
    </row>
    <row r="1104" ht="12.75">
      <c r="I1104" s="1"/>
    </row>
    <row r="1105" ht="12.75">
      <c r="I1105" s="1"/>
    </row>
    <row r="1106" ht="12.75">
      <c r="I1106" s="1"/>
    </row>
    <row r="1107" ht="12.75">
      <c r="I1107" s="1"/>
    </row>
    <row r="1108" ht="12.75">
      <c r="I1108" s="1"/>
    </row>
    <row r="1109" ht="12.75">
      <c r="I1109" s="1"/>
    </row>
    <row r="1110" ht="12.75">
      <c r="I1110" s="1"/>
    </row>
    <row r="1111" ht="12.75">
      <c r="I1111" s="1"/>
    </row>
    <row r="1112" ht="12.75">
      <c r="I1112" s="1"/>
    </row>
    <row r="1113" ht="12.75">
      <c r="I1113" s="1"/>
    </row>
    <row r="1114" ht="12.75">
      <c r="I1114" s="1"/>
    </row>
    <row r="1115" ht="12.75">
      <c r="I1115" s="1"/>
    </row>
    <row r="1116" ht="12.75">
      <c r="I1116" s="1"/>
    </row>
    <row r="1117" ht="12.75">
      <c r="I1117" s="1"/>
    </row>
    <row r="1118" ht="12.75">
      <c r="I1118" s="1"/>
    </row>
    <row r="1119" ht="12.75">
      <c r="I1119" s="1"/>
    </row>
    <row r="1120" ht="12.75">
      <c r="I1120" s="1"/>
    </row>
    <row r="1121" ht="12.75">
      <c r="I1121" s="1"/>
    </row>
    <row r="1122" ht="12.75">
      <c r="I1122" s="1"/>
    </row>
    <row r="1123" ht="12.75">
      <c r="I1123" s="1"/>
    </row>
    <row r="1124" ht="12.75">
      <c r="I1124" s="1"/>
    </row>
    <row r="1125" ht="12.75">
      <c r="I1125" s="1"/>
    </row>
    <row r="1126" ht="12.75">
      <c r="I1126" s="1"/>
    </row>
    <row r="1127" ht="12.75">
      <c r="I1127" s="1"/>
    </row>
    <row r="1128" ht="12.75">
      <c r="I1128" s="1"/>
    </row>
    <row r="1129" ht="12.75">
      <c r="I1129" s="1"/>
    </row>
    <row r="1130" ht="12.75">
      <c r="I1130" s="1"/>
    </row>
    <row r="1131" ht="12.75">
      <c r="I1131" s="1"/>
    </row>
    <row r="1132" ht="12.75">
      <c r="I1132" s="1"/>
    </row>
    <row r="1133" ht="12.75">
      <c r="I1133" s="1"/>
    </row>
    <row r="1134" ht="12.75">
      <c r="I1134" s="1"/>
    </row>
    <row r="1135" ht="12.75">
      <c r="I1135" s="1"/>
    </row>
    <row r="1136" ht="12.75">
      <c r="I1136" s="1"/>
    </row>
    <row r="1137" ht="12.75">
      <c r="I1137" s="1"/>
    </row>
    <row r="1138" ht="12.75">
      <c r="I1138" s="1"/>
    </row>
    <row r="1139" ht="12.75">
      <c r="I1139" s="1"/>
    </row>
    <row r="1140" ht="12.75">
      <c r="I1140" s="1"/>
    </row>
    <row r="1141" ht="12.75">
      <c r="I1141" s="1"/>
    </row>
    <row r="1142" ht="12.75">
      <c r="I1142" s="1"/>
    </row>
    <row r="1143" ht="12.75">
      <c r="I1143" s="1"/>
    </row>
    <row r="1144" ht="12.75">
      <c r="I1144" s="1"/>
    </row>
    <row r="1145" ht="12.75">
      <c r="I1145" s="1"/>
    </row>
    <row r="1146" ht="12.75">
      <c r="I1146" s="1"/>
    </row>
    <row r="1147" ht="12.75">
      <c r="I1147" s="1"/>
    </row>
    <row r="1148" ht="12.75">
      <c r="I1148" s="1"/>
    </row>
    <row r="1149" ht="12.75">
      <c r="I1149" s="1"/>
    </row>
    <row r="1150" ht="12.75">
      <c r="I1150" s="1"/>
    </row>
    <row r="1151" ht="12.75">
      <c r="I1151" s="1"/>
    </row>
    <row r="1152" ht="12.75">
      <c r="I1152" s="1"/>
    </row>
    <row r="1153" ht="12.75">
      <c r="I1153" s="1"/>
    </row>
    <row r="1154" ht="12.75">
      <c r="I1154" s="1"/>
    </row>
    <row r="1155" ht="12.75">
      <c r="I1155" s="1"/>
    </row>
    <row r="1156" ht="12.75">
      <c r="I1156" s="1"/>
    </row>
    <row r="1157" ht="12.75">
      <c r="I1157" s="1"/>
    </row>
    <row r="1158" ht="12.75">
      <c r="I1158" s="1"/>
    </row>
    <row r="1159" ht="12.75">
      <c r="I1159" s="1"/>
    </row>
    <row r="1160" ht="12.75">
      <c r="I1160" s="1"/>
    </row>
    <row r="1161" ht="12.75">
      <c r="I1161" s="1"/>
    </row>
    <row r="1162" ht="12.75">
      <c r="I1162" s="1"/>
    </row>
    <row r="1163" ht="12.75">
      <c r="I1163" s="1"/>
    </row>
    <row r="1164" ht="12.75">
      <c r="I1164" s="1"/>
    </row>
    <row r="1165" ht="12.75">
      <c r="I1165" s="1"/>
    </row>
    <row r="1166" ht="12.75">
      <c r="I1166" s="1"/>
    </row>
    <row r="1167" ht="12.75">
      <c r="I1167" s="1"/>
    </row>
    <row r="1168" ht="12.75">
      <c r="I1168" s="1"/>
    </row>
    <row r="1169" ht="12.75">
      <c r="I1169" s="1"/>
    </row>
    <row r="1170" ht="12.75">
      <c r="I1170" s="1"/>
    </row>
    <row r="1171" ht="12.75">
      <c r="I1171" s="1"/>
    </row>
    <row r="1172" ht="12.75">
      <c r="I1172" s="1"/>
    </row>
    <row r="1173" ht="12.75">
      <c r="I1173" s="1"/>
    </row>
    <row r="1174" ht="12.75">
      <c r="I1174" s="1"/>
    </row>
    <row r="1175" ht="12.75">
      <c r="I1175" s="1"/>
    </row>
    <row r="1176" ht="12.75">
      <c r="I1176" s="1"/>
    </row>
    <row r="1177" ht="12.75">
      <c r="I1177" s="1"/>
    </row>
    <row r="1178" ht="12.75">
      <c r="I1178" s="1"/>
    </row>
    <row r="1179" ht="12.75">
      <c r="I1179" s="1"/>
    </row>
    <row r="1180" ht="12.75">
      <c r="I1180" s="1"/>
    </row>
    <row r="1181" ht="12.75">
      <c r="I1181" s="1"/>
    </row>
    <row r="1182" ht="12.75">
      <c r="I1182" s="1"/>
    </row>
    <row r="1183" ht="12.75">
      <c r="I1183" s="1"/>
    </row>
    <row r="1184" ht="12.75">
      <c r="I1184" s="1"/>
    </row>
    <row r="1185" ht="12.75">
      <c r="I1185" s="1"/>
    </row>
    <row r="1186" ht="12.75">
      <c r="I1186" s="1"/>
    </row>
    <row r="1187" ht="12.75">
      <c r="I1187" s="1"/>
    </row>
    <row r="1188" ht="12.75">
      <c r="I1188" s="1"/>
    </row>
    <row r="1189" ht="12.75">
      <c r="I1189" s="1"/>
    </row>
    <row r="1190" ht="12.75">
      <c r="I1190" s="1"/>
    </row>
    <row r="1191" ht="12.75">
      <c r="I1191" s="1"/>
    </row>
    <row r="1192" ht="12.75">
      <c r="I1192" s="1"/>
    </row>
    <row r="1193" ht="12.75">
      <c r="I1193" s="1"/>
    </row>
    <row r="1194" ht="12.75">
      <c r="I1194" s="1"/>
    </row>
    <row r="1195" ht="12.75">
      <c r="I1195" s="1"/>
    </row>
    <row r="1196" ht="12.75">
      <c r="I1196" s="1"/>
    </row>
    <row r="1197" ht="12.75">
      <c r="I1197" s="1"/>
    </row>
    <row r="1198" ht="12.75">
      <c r="I1198" s="1"/>
    </row>
    <row r="1199" ht="12.75">
      <c r="I1199" s="1"/>
    </row>
    <row r="1200" ht="12.75">
      <c r="I1200" s="1"/>
    </row>
    <row r="1201" ht="12.75">
      <c r="I1201" s="1"/>
    </row>
    <row r="1202" ht="12.75">
      <c r="I1202" s="1"/>
    </row>
    <row r="1203" ht="12.75">
      <c r="I1203" s="1"/>
    </row>
    <row r="1204" ht="12.75">
      <c r="I1204" s="1"/>
    </row>
    <row r="1205" ht="12.75">
      <c r="I1205" s="1"/>
    </row>
    <row r="1206" ht="12.75">
      <c r="I1206" s="1"/>
    </row>
    <row r="1207" ht="12.75">
      <c r="I1207" s="1"/>
    </row>
    <row r="1208" ht="12.75">
      <c r="I1208" s="1"/>
    </row>
    <row r="1209" ht="12.75">
      <c r="I1209" s="1"/>
    </row>
    <row r="1210" ht="12.75">
      <c r="I1210" s="1"/>
    </row>
    <row r="1211" ht="12.75">
      <c r="I1211" s="1"/>
    </row>
    <row r="1212" ht="12.75">
      <c r="I1212" s="1"/>
    </row>
    <row r="1213" ht="12.75">
      <c r="I1213" s="1"/>
    </row>
    <row r="1214" ht="12.75">
      <c r="I1214" s="1"/>
    </row>
    <row r="1215" ht="12.75">
      <c r="I1215" s="1"/>
    </row>
    <row r="1216" ht="12.75">
      <c r="I1216" s="1"/>
    </row>
    <row r="1217" ht="12.75">
      <c r="I1217" s="1"/>
    </row>
    <row r="1218" ht="12.75">
      <c r="I1218" s="1"/>
    </row>
    <row r="1219" ht="12.75">
      <c r="I1219" s="1"/>
    </row>
    <row r="1220" ht="12.75">
      <c r="I1220" s="1"/>
    </row>
    <row r="1221" ht="12.75">
      <c r="I1221" s="1"/>
    </row>
    <row r="1222" ht="12.75">
      <c r="I1222" s="1"/>
    </row>
    <row r="1223" ht="12.75">
      <c r="I1223" s="1"/>
    </row>
    <row r="1224" ht="12.75">
      <c r="I1224" s="1"/>
    </row>
    <row r="1225" ht="12.75">
      <c r="I1225" s="1"/>
    </row>
    <row r="1226" ht="12.75">
      <c r="I1226" s="1"/>
    </row>
    <row r="1227" ht="12.75">
      <c r="I1227" s="1"/>
    </row>
    <row r="1228" ht="12.75">
      <c r="I1228" s="1"/>
    </row>
    <row r="1229" ht="12.75">
      <c r="I1229" s="1"/>
    </row>
    <row r="1230" ht="12.75">
      <c r="I1230" s="1"/>
    </row>
    <row r="1231" ht="12.75">
      <c r="I1231" s="1"/>
    </row>
    <row r="1232" ht="12.75">
      <c r="I1232" s="1"/>
    </row>
    <row r="1233" ht="12.75">
      <c r="I1233" s="1"/>
    </row>
    <row r="1234" ht="12.75">
      <c r="I1234" s="1"/>
    </row>
    <row r="1235" ht="12.75">
      <c r="I1235" s="1"/>
    </row>
    <row r="1236" ht="12.75">
      <c r="I1236" s="1"/>
    </row>
    <row r="1237" ht="12.75">
      <c r="I1237" s="1"/>
    </row>
    <row r="1238" ht="12.75">
      <c r="I1238" s="1"/>
    </row>
    <row r="1239" ht="12.75">
      <c r="I1239" s="1"/>
    </row>
    <row r="1240" ht="12.75">
      <c r="I1240" s="1"/>
    </row>
    <row r="1241" ht="12.75">
      <c r="I1241" s="1"/>
    </row>
    <row r="1242" ht="12.75">
      <c r="I1242" s="1"/>
    </row>
    <row r="1243" ht="12.75">
      <c r="I1243" s="1"/>
    </row>
    <row r="1244" ht="12.75">
      <c r="I1244" s="1"/>
    </row>
    <row r="1245" ht="12.75">
      <c r="I1245" s="1"/>
    </row>
    <row r="1246" ht="12.75">
      <c r="I1246" s="1"/>
    </row>
    <row r="1247" ht="12.75">
      <c r="I1247" s="1"/>
    </row>
    <row r="1248" ht="12.75">
      <c r="I1248" s="1"/>
    </row>
    <row r="1249" ht="12.75">
      <c r="I1249" s="1"/>
    </row>
    <row r="1250" ht="12.75">
      <c r="I1250" s="1"/>
    </row>
    <row r="1251" ht="12.75">
      <c r="I1251" s="1"/>
    </row>
    <row r="1252" ht="12.75">
      <c r="I1252" s="1"/>
    </row>
    <row r="1253" ht="12.75">
      <c r="I1253" s="1"/>
    </row>
    <row r="1254" ht="12.75">
      <c r="I1254" s="1"/>
    </row>
    <row r="1255" ht="12.75">
      <c r="I1255" s="1"/>
    </row>
    <row r="1256" ht="12.75">
      <c r="I1256" s="1"/>
    </row>
    <row r="1257" ht="12.75">
      <c r="I1257" s="1"/>
    </row>
    <row r="1258" ht="12.75">
      <c r="I1258" s="1"/>
    </row>
    <row r="1259" ht="12.75">
      <c r="I1259" s="1"/>
    </row>
    <row r="1260" ht="12.75">
      <c r="I1260" s="1"/>
    </row>
    <row r="1261" ht="12.75">
      <c r="I1261" s="1"/>
    </row>
    <row r="1262" ht="12.75">
      <c r="I1262" s="1"/>
    </row>
    <row r="1263" ht="12.75">
      <c r="I1263" s="1"/>
    </row>
    <row r="1264" ht="12.75">
      <c r="I1264" s="1"/>
    </row>
    <row r="1265" ht="12.75">
      <c r="I1265" s="1"/>
    </row>
    <row r="1266" ht="12.75">
      <c r="I1266" s="1"/>
    </row>
    <row r="1267" ht="12.75">
      <c r="I1267" s="1"/>
    </row>
    <row r="1268" ht="12.75">
      <c r="I1268" s="1"/>
    </row>
    <row r="1269" ht="12.75">
      <c r="I1269" s="1"/>
    </row>
    <row r="1270" ht="12.75">
      <c r="I1270" s="1"/>
    </row>
    <row r="1271" ht="12.75">
      <c r="I1271" s="1"/>
    </row>
    <row r="1272" ht="12.75">
      <c r="I1272" s="1"/>
    </row>
    <row r="1273" ht="12.75">
      <c r="I1273" s="1"/>
    </row>
    <row r="1274" ht="12.75">
      <c r="I1274" s="1"/>
    </row>
    <row r="1275" ht="12.75">
      <c r="I1275" s="1"/>
    </row>
    <row r="1276" ht="12.75">
      <c r="I1276" s="1"/>
    </row>
    <row r="1277" ht="12.75">
      <c r="I1277" s="1"/>
    </row>
    <row r="1278" ht="12.75">
      <c r="I1278" s="1"/>
    </row>
    <row r="1279" ht="12.75">
      <c r="I1279" s="1"/>
    </row>
    <row r="1280" ht="12.75">
      <c r="I1280" s="1"/>
    </row>
    <row r="1281" ht="12.75">
      <c r="I1281" s="1"/>
    </row>
    <row r="1282" ht="12.75">
      <c r="I1282" s="1"/>
    </row>
    <row r="1283" ht="12.75">
      <c r="I1283" s="1"/>
    </row>
    <row r="1284" ht="12.75">
      <c r="I1284" s="1"/>
    </row>
    <row r="1285" ht="12.75">
      <c r="I1285" s="1"/>
    </row>
    <row r="1286" ht="12.75">
      <c r="I1286" s="1"/>
    </row>
    <row r="1287" ht="12.75">
      <c r="I1287" s="1"/>
    </row>
    <row r="1288" ht="12.75">
      <c r="I1288" s="1"/>
    </row>
    <row r="1289" ht="12.75">
      <c r="I1289" s="1"/>
    </row>
    <row r="1290" ht="12.75">
      <c r="I1290" s="1"/>
    </row>
    <row r="1291" ht="12.75">
      <c r="I1291" s="1"/>
    </row>
    <row r="1292" ht="12.75">
      <c r="I1292" s="1"/>
    </row>
    <row r="1293" ht="12.75">
      <c r="I1293" s="1"/>
    </row>
    <row r="1294" ht="12.75">
      <c r="I1294" s="1"/>
    </row>
    <row r="1295" ht="12.75">
      <c r="I1295" s="1"/>
    </row>
    <row r="1296" ht="12.75">
      <c r="I1296" s="1"/>
    </row>
    <row r="1297" ht="12.75">
      <c r="I1297" s="1"/>
    </row>
    <row r="1298" ht="12.75">
      <c r="I1298" s="1"/>
    </row>
    <row r="1299" ht="12.75">
      <c r="I1299" s="1"/>
    </row>
    <row r="1300" ht="12.75">
      <c r="I1300" s="1"/>
    </row>
    <row r="1301" ht="12.75">
      <c r="I1301" s="1"/>
    </row>
    <row r="1302" ht="12.75">
      <c r="I1302" s="1"/>
    </row>
    <row r="1303" ht="12.75">
      <c r="I1303" s="1"/>
    </row>
    <row r="1304" ht="12.75">
      <c r="I1304" s="1"/>
    </row>
    <row r="1305" ht="12.75">
      <c r="I1305" s="1"/>
    </row>
    <row r="1306" ht="12.75">
      <c r="I1306" s="1"/>
    </row>
    <row r="1307" ht="12.75">
      <c r="I1307" s="1"/>
    </row>
    <row r="1308" ht="12.75">
      <c r="I1308" s="1"/>
    </row>
    <row r="1309" ht="12.75">
      <c r="I1309" s="1"/>
    </row>
    <row r="1310" ht="12.75">
      <c r="I1310" s="1"/>
    </row>
    <row r="1311" ht="12.75">
      <c r="I1311" s="1"/>
    </row>
    <row r="1312" ht="12.75">
      <c r="I1312" s="1"/>
    </row>
    <row r="1313" ht="12.75">
      <c r="I1313" s="1"/>
    </row>
    <row r="1314" ht="12.75">
      <c r="I1314" s="1"/>
    </row>
    <row r="1315" ht="12.75">
      <c r="I1315" s="1"/>
    </row>
    <row r="1316" ht="12.75">
      <c r="I1316" s="1"/>
    </row>
    <row r="1317" ht="12.75">
      <c r="I1317" s="1"/>
    </row>
    <row r="1318" ht="12.75">
      <c r="I1318" s="1"/>
    </row>
    <row r="1319" ht="12.75">
      <c r="I1319" s="1"/>
    </row>
    <row r="1320" ht="12.75">
      <c r="I1320" s="1"/>
    </row>
    <row r="1321" ht="12.75">
      <c r="I1321" s="1"/>
    </row>
    <row r="1322" ht="12.75">
      <c r="I1322" s="1"/>
    </row>
    <row r="1323" ht="12.75">
      <c r="I1323" s="1"/>
    </row>
    <row r="1324" ht="12.75">
      <c r="I1324" s="1"/>
    </row>
    <row r="1325" ht="12.75">
      <c r="I1325" s="1"/>
    </row>
    <row r="1326" ht="12.75">
      <c r="I1326" s="1"/>
    </row>
    <row r="1327" ht="12.75">
      <c r="I1327" s="1"/>
    </row>
    <row r="1328" ht="12.75">
      <c r="I1328" s="1"/>
    </row>
    <row r="1329" ht="12.75">
      <c r="I1329" s="1"/>
    </row>
    <row r="1330" ht="12.75">
      <c r="I1330" s="1"/>
    </row>
    <row r="1331" ht="12.75">
      <c r="I1331" s="1"/>
    </row>
    <row r="1332" ht="12.75">
      <c r="I1332" s="1"/>
    </row>
    <row r="1333" ht="12.75">
      <c r="I1333" s="1"/>
    </row>
    <row r="1334" ht="12.75">
      <c r="I1334" s="1"/>
    </row>
    <row r="1335" ht="12.75">
      <c r="I1335" s="1"/>
    </row>
    <row r="1336" ht="12.75">
      <c r="I1336" s="1"/>
    </row>
    <row r="1337" ht="12.75">
      <c r="I1337" s="1"/>
    </row>
    <row r="1338" ht="12.75">
      <c r="I1338" s="1"/>
    </row>
    <row r="1339" ht="12.75">
      <c r="I1339" s="1"/>
    </row>
    <row r="1340" ht="12.75">
      <c r="I1340" s="1"/>
    </row>
    <row r="1341" ht="12.75">
      <c r="I1341" s="1"/>
    </row>
    <row r="1342" ht="12.75">
      <c r="I1342" s="1"/>
    </row>
    <row r="1343" ht="12.75">
      <c r="I1343" s="1"/>
    </row>
    <row r="1344" ht="12.75">
      <c r="I1344" s="1"/>
    </row>
    <row r="1345" ht="12.75">
      <c r="I1345" s="1"/>
    </row>
    <row r="1346" ht="12.75">
      <c r="I1346" s="1"/>
    </row>
    <row r="1347" ht="12.75">
      <c r="I1347" s="1"/>
    </row>
    <row r="1348" ht="12.75">
      <c r="I1348" s="1"/>
    </row>
    <row r="1349" ht="12.75">
      <c r="I1349" s="1"/>
    </row>
    <row r="1350" ht="12.75">
      <c r="I1350" s="1"/>
    </row>
    <row r="1351" ht="12.75">
      <c r="I1351" s="1"/>
    </row>
    <row r="1352" ht="12.75">
      <c r="I1352" s="1"/>
    </row>
    <row r="1353" ht="12.75">
      <c r="I1353" s="1"/>
    </row>
    <row r="1354" ht="12.75">
      <c r="I1354" s="1"/>
    </row>
    <row r="1355" ht="12.75">
      <c r="I1355" s="1"/>
    </row>
    <row r="1356" ht="12.75">
      <c r="I1356" s="1"/>
    </row>
    <row r="1357" ht="12.75">
      <c r="I1357" s="1"/>
    </row>
    <row r="1358" ht="12.75">
      <c r="I1358" s="1"/>
    </row>
    <row r="1359" ht="12.75">
      <c r="I1359" s="1"/>
    </row>
    <row r="1360" ht="12.75">
      <c r="I1360" s="1"/>
    </row>
    <row r="1361" ht="12.75">
      <c r="I1361" s="1"/>
    </row>
    <row r="1362" ht="12.75">
      <c r="I1362" s="1"/>
    </row>
    <row r="1363" ht="12.75">
      <c r="I1363" s="1"/>
    </row>
    <row r="1364" ht="12.75">
      <c r="I1364" s="1"/>
    </row>
    <row r="1365" ht="12.75">
      <c r="I1365" s="1"/>
    </row>
    <row r="1366" ht="12.75">
      <c r="I1366" s="1"/>
    </row>
    <row r="1367" ht="12.75">
      <c r="I1367" s="1"/>
    </row>
    <row r="1368" ht="12.75">
      <c r="I1368" s="1"/>
    </row>
    <row r="1369" ht="12.75">
      <c r="I1369" s="1"/>
    </row>
    <row r="1370" ht="12.75">
      <c r="I1370" s="1"/>
    </row>
    <row r="1371" ht="12.75">
      <c r="I1371" s="1"/>
    </row>
    <row r="1372" ht="12.75">
      <c r="I1372" s="1"/>
    </row>
    <row r="1373" ht="12.75">
      <c r="I1373" s="1"/>
    </row>
    <row r="1374" ht="12.75">
      <c r="I1374" s="1"/>
    </row>
    <row r="1375" ht="12.75">
      <c r="I1375" s="1"/>
    </row>
    <row r="1376" ht="12.75">
      <c r="I1376" s="1"/>
    </row>
    <row r="1377" ht="12.75">
      <c r="I1377" s="1"/>
    </row>
    <row r="1378" ht="12.75">
      <c r="I1378" s="1"/>
    </row>
    <row r="1379" ht="12.75">
      <c r="I1379" s="1"/>
    </row>
    <row r="1380" ht="12.75">
      <c r="I1380" s="1"/>
    </row>
    <row r="1381" ht="12.75">
      <c r="I1381" s="1"/>
    </row>
    <row r="1382" ht="12.75">
      <c r="I1382" s="1"/>
    </row>
    <row r="1383" ht="12.75">
      <c r="I1383" s="1"/>
    </row>
    <row r="1384" ht="12.75">
      <c r="I1384" s="1"/>
    </row>
    <row r="1385" ht="12.75">
      <c r="I1385" s="1"/>
    </row>
    <row r="1386" ht="12.75">
      <c r="I1386" s="1"/>
    </row>
    <row r="1387" ht="12.75">
      <c r="I1387" s="1"/>
    </row>
    <row r="1388" ht="12.75">
      <c r="I1388" s="1"/>
    </row>
    <row r="1389" ht="12.75">
      <c r="I1389" s="1"/>
    </row>
    <row r="1390" ht="12.75">
      <c r="I1390" s="1"/>
    </row>
    <row r="1391" ht="12.75">
      <c r="I1391" s="1"/>
    </row>
    <row r="1392" ht="12.75">
      <c r="I1392" s="1"/>
    </row>
    <row r="1393" ht="12.75">
      <c r="I1393" s="1"/>
    </row>
    <row r="1394" ht="12.75">
      <c r="I1394" s="1"/>
    </row>
    <row r="1395" ht="12.75">
      <c r="I1395" s="1"/>
    </row>
    <row r="1396" ht="12.75">
      <c r="I1396" s="1"/>
    </row>
    <row r="1397" ht="12.75">
      <c r="I1397" s="1"/>
    </row>
    <row r="1398" ht="12.75">
      <c r="I1398" s="1"/>
    </row>
    <row r="1399" ht="12.75">
      <c r="I1399" s="1"/>
    </row>
    <row r="1400" ht="12.75">
      <c r="I1400" s="1"/>
    </row>
    <row r="1401" ht="12.75">
      <c r="I1401" s="1"/>
    </row>
    <row r="1402" ht="12.75">
      <c r="I1402" s="1"/>
    </row>
    <row r="1403" ht="12.75">
      <c r="I1403" s="1"/>
    </row>
    <row r="1404" ht="12.75">
      <c r="I1404" s="1"/>
    </row>
    <row r="1405" ht="12.75">
      <c r="I1405" s="1"/>
    </row>
    <row r="1406" ht="12.75">
      <c r="I1406" s="1"/>
    </row>
    <row r="1407" ht="12.75">
      <c r="I1407" s="1"/>
    </row>
    <row r="1408" ht="12.75">
      <c r="I1408" s="1"/>
    </row>
    <row r="1409" ht="12.75">
      <c r="I1409" s="1"/>
    </row>
    <row r="1410" ht="12.75">
      <c r="I1410" s="1"/>
    </row>
    <row r="1411" ht="12.75">
      <c r="I1411" s="1"/>
    </row>
    <row r="1412" ht="12.75">
      <c r="I1412" s="1"/>
    </row>
    <row r="1413" ht="12.75">
      <c r="I1413" s="1"/>
    </row>
    <row r="1414" ht="12.75">
      <c r="I1414" s="1"/>
    </row>
    <row r="1415" ht="12.75">
      <c r="I1415" s="1"/>
    </row>
    <row r="1416" ht="12.75">
      <c r="I1416" s="1"/>
    </row>
    <row r="1417" ht="12.75">
      <c r="I1417" s="1"/>
    </row>
    <row r="1418" ht="12.75">
      <c r="I1418" s="1"/>
    </row>
    <row r="1419" ht="12.75">
      <c r="I1419" s="1"/>
    </row>
    <row r="1420" ht="12.75">
      <c r="I1420" s="1"/>
    </row>
    <row r="1421" ht="12.75">
      <c r="I1421" s="1"/>
    </row>
    <row r="1422" ht="12.75">
      <c r="I1422" s="1"/>
    </row>
    <row r="1423" ht="12.75">
      <c r="I1423" s="1"/>
    </row>
    <row r="1424" ht="12.75">
      <c r="I1424" s="1"/>
    </row>
    <row r="1425" ht="12.75">
      <c r="I1425" s="1"/>
    </row>
    <row r="1426" ht="12.75">
      <c r="I1426" s="1"/>
    </row>
    <row r="1427" ht="12.75">
      <c r="I1427" s="1"/>
    </row>
    <row r="1428" ht="12.75">
      <c r="I1428" s="1"/>
    </row>
    <row r="1429" ht="12.75">
      <c r="I1429" s="1"/>
    </row>
    <row r="1430" ht="12.75">
      <c r="I1430" s="1"/>
    </row>
    <row r="1431" ht="12.75">
      <c r="I1431" s="1"/>
    </row>
    <row r="1432" ht="12.75">
      <c r="I1432" s="1"/>
    </row>
    <row r="1433" ht="12.75">
      <c r="I1433" s="1"/>
    </row>
    <row r="1434" ht="12.75">
      <c r="I1434" s="1"/>
    </row>
    <row r="1435" ht="12.75">
      <c r="I1435" s="1"/>
    </row>
    <row r="1436" ht="12.75">
      <c r="I1436" s="1"/>
    </row>
    <row r="1437" ht="12.75">
      <c r="I1437" s="1"/>
    </row>
    <row r="1438" ht="12.75">
      <c r="I1438" s="1"/>
    </row>
    <row r="1439" ht="12.75">
      <c r="I1439" s="1"/>
    </row>
    <row r="1440" ht="12.75">
      <c r="I1440" s="1"/>
    </row>
    <row r="1441" ht="12.75">
      <c r="I1441" s="1"/>
    </row>
    <row r="1442" ht="12.75">
      <c r="I1442" s="1"/>
    </row>
    <row r="1443" ht="12.75">
      <c r="I1443" s="1"/>
    </row>
    <row r="1444" ht="12.75">
      <c r="I1444" s="1"/>
    </row>
    <row r="1445" ht="12.75">
      <c r="I1445" s="1"/>
    </row>
    <row r="1446" ht="12.75">
      <c r="I1446" s="1"/>
    </row>
    <row r="1447" ht="12.75">
      <c r="I1447" s="1"/>
    </row>
    <row r="1448" ht="12.75">
      <c r="I1448" s="1"/>
    </row>
    <row r="1449" ht="12.75">
      <c r="I1449" s="1"/>
    </row>
    <row r="1450" ht="12.75">
      <c r="I1450" s="1"/>
    </row>
    <row r="1451" ht="12.75">
      <c r="I1451" s="1"/>
    </row>
    <row r="1452" ht="12.75">
      <c r="I1452" s="1"/>
    </row>
    <row r="1453" ht="12.75">
      <c r="I1453" s="1"/>
    </row>
    <row r="1454" ht="12.75">
      <c r="I1454" s="1"/>
    </row>
    <row r="1455" ht="12.75">
      <c r="I1455" s="1"/>
    </row>
    <row r="1456" ht="12.75">
      <c r="I1456" s="1"/>
    </row>
    <row r="1457" ht="12.75">
      <c r="I1457" s="1"/>
    </row>
    <row r="1458" ht="12.75">
      <c r="I1458" s="1"/>
    </row>
    <row r="1459" ht="12.75">
      <c r="I1459" s="1"/>
    </row>
    <row r="1460" ht="12.75">
      <c r="I1460" s="1"/>
    </row>
    <row r="1461" ht="12.75">
      <c r="I1461" s="1"/>
    </row>
    <row r="1462" ht="12.75">
      <c r="I1462" s="1"/>
    </row>
    <row r="1463" ht="12.75">
      <c r="I1463" s="1"/>
    </row>
    <row r="1464" ht="12.75">
      <c r="I1464" s="1"/>
    </row>
    <row r="1465" ht="12.75">
      <c r="I1465" s="1"/>
    </row>
    <row r="1466" ht="12.75">
      <c r="I1466" s="1"/>
    </row>
    <row r="1467" ht="12.75">
      <c r="I1467" s="1"/>
    </row>
    <row r="1468" ht="12.75">
      <c r="I1468" s="1"/>
    </row>
    <row r="1469" ht="12.75">
      <c r="I1469" s="1"/>
    </row>
    <row r="1470" ht="12.75">
      <c r="I1470" s="1"/>
    </row>
    <row r="1471" ht="12.75">
      <c r="I1471" s="1"/>
    </row>
    <row r="1472" ht="12.75">
      <c r="I1472" s="1"/>
    </row>
    <row r="1473" ht="12.75">
      <c r="I1473" s="1"/>
    </row>
    <row r="1474" ht="12.75">
      <c r="I1474" s="1"/>
    </row>
    <row r="1475" ht="12.75">
      <c r="I1475" s="1"/>
    </row>
    <row r="1476" ht="12.75">
      <c r="I1476" s="1"/>
    </row>
    <row r="1477" ht="12.75">
      <c r="I1477" s="1"/>
    </row>
    <row r="1478" ht="12.75">
      <c r="I1478" s="1"/>
    </row>
    <row r="1479" ht="12.75">
      <c r="I1479" s="1"/>
    </row>
    <row r="1480" ht="12.75">
      <c r="I1480" s="1"/>
    </row>
    <row r="1481" ht="12.75">
      <c r="I1481" s="1"/>
    </row>
    <row r="1482" ht="12.75">
      <c r="I1482" s="1"/>
    </row>
    <row r="1483" ht="12.75">
      <c r="I1483" s="1"/>
    </row>
    <row r="1484" ht="12.75">
      <c r="I1484" s="1"/>
    </row>
    <row r="1485" ht="12.75">
      <c r="I1485" s="1"/>
    </row>
    <row r="1486" ht="12.75">
      <c r="I1486" s="1"/>
    </row>
    <row r="1487" ht="12.75">
      <c r="I1487" s="1"/>
    </row>
    <row r="1488" ht="12.75">
      <c r="I1488" s="1"/>
    </row>
    <row r="1489" ht="12.75">
      <c r="I1489" s="1"/>
    </row>
    <row r="1490" ht="12.75">
      <c r="I1490" s="1"/>
    </row>
    <row r="1491" ht="12.75">
      <c r="I1491" s="1"/>
    </row>
    <row r="1492" ht="12.75">
      <c r="I1492" s="1"/>
    </row>
    <row r="1493" ht="12.75">
      <c r="I1493" s="1"/>
    </row>
    <row r="1494" ht="12.75">
      <c r="I1494" s="1"/>
    </row>
    <row r="1495" ht="12.75">
      <c r="I1495" s="1"/>
    </row>
    <row r="1496" ht="12.75">
      <c r="I1496" s="1"/>
    </row>
    <row r="1497" ht="12.75">
      <c r="I1497" s="1"/>
    </row>
    <row r="1498" ht="12.75">
      <c r="I1498" s="1"/>
    </row>
    <row r="1499" ht="12.75">
      <c r="I1499" s="1"/>
    </row>
    <row r="1500" ht="12.75">
      <c r="I1500" s="1"/>
    </row>
    <row r="1501" ht="12.75">
      <c r="I1501" s="1"/>
    </row>
    <row r="1502" ht="12.75">
      <c r="I1502" s="1"/>
    </row>
    <row r="1503" ht="12.75">
      <c r="I1503" s="1"/>
    </row>
    <row r="1504" ht="12.75">
      <c r="I1504" s="1"/>
    </row>
    <row r="1505" ht="12.75">
      <c r="I1505" s="1"/>
    </row>
    <row r="1506" ht="12.75">
      <c r="I1506" s="1"/>
    </row>
    <row r="1507" ht="12.75">
      <c r="I1507" s="1"/>
    </row>
    <row r="1508" ht="12.75">
      <c r="I1508" s="1"/>
    </row>
    <row r="1509" ht="12.75">
      <c r="I1509" s="1"/>
    </row>
    <row r="1510" ht="12.75">
      <c r="I1510" s="1"/>
    </row>
    <row r="1511" ht="12.75">
      <c r="I1511" s="1"/>
    </row>
    <row r="1512" ht="12.75">
      <c r="I1512" s="1"/>
    </row>
    <row r="1513" ht="12.75">
      <c r="I1513" s="1"/>
    </row>
    <row r="1514" ht="12.75">
      <c r="I1514" s="1"/>
    </row>
    <row r="1515" ht="12.75">
      <c r="I1515" s="1"/>
    </row>
    <row r="1516" ht="12.75">
      <c r="I1516" s="1"/>
    </row>
    <row r="1517" ht="12.75">
      <c r="I1517" s="1"/>
    </row>
    <row r="1518" ht="12.75">
      <c r="I1518" s="1"/>
    </row>
    <row r="1519" ht="12.75">
      <c r="I1519" s="1"/>
    </row>
    <row r="1520" ht="12.75">
      <c r="I1520" s="1"/>
    </row>
    <row r="1521" ht="12.75">
      <c r="I1521" s="1"/>
    </row>
    <row r="1522" ht="12.75">
      <c r="I1522" s="1"/>
    </row>
    <row r="1523" ht="12.75">
      <c r="I1523" s="1"/>
    </row>
    <row r="1524" ht="12.75">
      <c r="I1524" s="1"/>
    </row>
    <row r="1525" ht="12.75">
      <c r="I1525" s="1"/>
    </row>
    <row r="1526" ht="12.75">
      <c r="I1526" s="1"/>
    </row>
    <row r="1527" ht="12.75">
      <c r="I1527" s="1"/>
    </row>
    <row r="1528" ht="12.75">
      <c r="I1528" s="1"/>
    </row>
    <row r="1529" ht="12.75">
      <c r="I1529" s="1"/>
    </row>
    <row r="1530" ht="12.75">
      <c r="I1530" s="1"/>
    </row>
    <row r="1531" ht="12.75">
      <c r="I1531" s="1"/>
    </row>
    <row r="1532" ht="12.75">
      <c r="I1532" s="1"/>
    </row>
    <row r="1533" ht="12.75">
      <c r="I1533" s="1"/>
    </row>
    <row r="1534" ht="12.75">
      <c r="I1534" s="1"/>
    </row>
    <row r="1535" ht="12.75">
      <c r="I1535" s="1"/>
    </row>
    <row r="1536" ht="12.75">
      <c r="I1536" s="1"/>
    </row>
    <row r="1537" ht="12.75">
      <c r="I1537" s="1"/>
    </row>
    <row r="1538" ht="12.75">
      <c r="I1538" s="1"/>
    </row>
    <row r="1539" ht="12.75">
      <c r="I1539" s="1"/>
    </row>
    <row r="1540" ht="12.75">
      <c r="I1540" s="1"/>
    </row>
    <row r="1541" ht="12.75">
      <c r="I1541" s="1"/>
    </row>
    <row r="1542" ht="12.75">
      <c r="I1542" s="1"/>
    </row>
    <row r="1543" ht="12.75">
      <c r="I1543" s="1"/>
    </row>
    <row r="1544" ht="12.75">
      <c r="I1544" s="1"/>
    </row>
    <row r="1545" ht="12.75">
      <c r="I1545" s="1"/>
    </row>
    <row r="1546" ht="12.75">
      <c r="I1546" s="1"/>
    </row>
    <row r="1547" ht="12.75">
      <c r="I1547" s="1"/>
    </row>
    <row r="1548" ht="12.75">
      <c r="I1548" s="1"/>
    </row>
    <row r="1549" ht="12.75">
      <c r="I1549" s="1"/>
    </row>
    <row r="1550" ht="12.75">
      <c r="I1550" s="1"/>
    </row>
    <row r="1551" ht="12.75">
      <c r="I1551" s="1"/>
    </row>
    <row r="1552" ht="12.75">
      <c r="I1552" s="1"/>
    </row>
    <row r="1553" ht="12.75">
      <c r="I1553" s="1"/>
    </row>
    <row r="1554" ht="12.75">
      <c r="I1554" s="1"/>
    </row>
    <row r="1555" ht="12.75">
      <c r="I1555" s="1"/>
    </row>
    <row r="1556" ht="12.75">
      <c r="I1556" s="1"/>
    </row>
    <row r="1557" ht="12.75">
      <c r="I1557" s="1"/>
    </row>
    <row r="1558" ht="12.75">
      <c r="I1558" s="1"/>
    </row>
    <row r="1559" ht="12.75">
      <c r="I1559" s="1"/>
    </row>
    <row r="1560" ht="12.75">
      <c r="I1560" s="1"/>
    </row>
    <row r="1561" ht="12.75">
      <c r="I1561" s="1"/>
    </row>
    <row r="1562" ht="12.75">
      <c r="I1562" s="1"/>
    </row>
    <row r="1563" ht="12.75">
      <c r="I1563" s="1"/>
    </row>
    <row r="1564" ht="12.75">
      <c r="I1564" s="1"/>
    </row>
    <row r="1565" ht="12.75">
      <c r="I1565" s="1"/>
    </row>
    <row r="1566" ht="12.75">
      <c r="I1566" s="1"/>
    </row>
    <row r="1567" ht="12.75">
      <c r="I1567" s="1"/>
    </row>
    <row r="1568" ht="12.75">
      <c r="I1568" s="1"/>
    </row>
    <row r="1569" ht="12.75">
      <c r="I1569" s="1"/>
    </row>
    <row r="1570" ht="12.75">
      <c r="I1570" s="1"/>
    </row>
    <row r="1571" ht="12.75">
      <c r="I1571" s="1"/>
    </row>
    <row r="1572" ht="12.75">
      <c r="I1572" s="1"/>
    </row>
    <row r="1573" ht="12.75">
      <c r="I1573" s="1"/>
    </row>
    <row r="1574" ht="12.75">
      <c r="I1574" s="1"/>
    </row>
    <row r="1575" ht="12.75">
      <c r="I1575" s="1"/>
    </row>
    <row r="1576" ht="12.75">
      <c r="I1576" s="1"/>
    </row>
    <row r="1577" ht="12.75">
      <c r="I1577" s="1"/>
    </row>
    <row r="1578" ht="12.75">
      <c r="I1578" s="1"/>
    </row>
    <row r="1579" ht="12.75">
      <c r="I1579" s="1"/>
    </row>
    <row r="1580" ht="12.75">
      <c r="I1580" s="1"/>
    </row>
    <row r="1581" ht="12.75">
      <c r="I1581" s="1"/>
    </row>
    <row r="1582" ht="12.75">
      <c r="I1582" s="1"/>
    </row>
    <row r="1583" ht="12.75">
      <c r="I1583" s="1"/>
    </row>
    <row r="1584" ht="12.75">
      <c r="I1584" s="1"/>
    </row>
    <row r="1585" ht="12.75">
      <c r="I1585" s="1"/>
    </row>
    <row r="1586" ht="12.75">
      <c r="I1586" s="1"/>
    </row>
    <row r="1587" ht="12.75">
      <c r="I1587" s="1"/>
    </row>
    <row r="1588" ht="12.75">
      <c r="I1588" s="1"/>
    </row>
    <row r="1589" ht="12.75">
      <c r="I1589" s="1"/>
    </row>
    <row r="1590" ht="12.75">
      <c r="I1590" s="1"/>
    </row>
    <row r="1591" ht="12.75">
      <c r="I1591" s="1"/>
    </row>
    <row r="1592" ht="12.75">
      <c r="I1592" s="1"/>
    </row>
    <row r="1593" ht="12.75">
      <c r="I1593" s="1"/>
    </row>
    <row r="1594" ht="12.75">
      <c r="I1594" s="1"/>
    </row>
    <row r="1595" ht="12.75">
      <c r="I1595" s="1"/>
    </row>
    <row r="1596" ht="12.75">
      <c r="I1596" s="1"/>
    </row>
    <row r="1597" ht="12.75">
      <c r="I1597" s="1"/>
    </row>
    <row r="1598" ht="12.75">
      <c r="I1598" s="1"/>
    </row>
    <row r="1599" ht="12.75">
      <c r="I1599" s="1"/>
    </row>
    <row r="1600" ht="12.75">
      <c r="I1600" s="1"/>
    </row>
    <row r="1601" ht="12.75">
      <c r="I1601" s="1"/>
    </row>
    <row r="1602" ht="12.75">
      <c r="I1602" s="1"/>
    </row>
    <row r="1603" ht="12.75">
      <c r="I1603" s="1"/>
    </row>
    <row r="1604" ht="12.75">
      <c r="I1604" s="1"/>
    </row>
    <row r="1605" ht="12.75">
      <c r="I1605" s="1"/>
    </row>
    <row r="1606" ht="12.75">
      <c r="I1606" s="1"/>
    </row>
    <row r="1607" ht="12.75">
      <c r="I1607" s="1"/>
    </row>
    <row r="1608" ht="12.75">
      <c r="I1608" s="1"/>
    </row>
    <row r="1609" ht="12.75">
      <c r="I1609" s="1"/>
    </row>
    <row r="1610" ht="12.75">
      <c r="I1610" s="1"/>
    </row>
    <row r="1611" ht="12.75">
      <c r="I1611" s="1"/>
    </row>
    <row r="1612" ht="12.75">
      <c r="I1612" s="1"/>
    </row>
    <row r="1613" ht="12.75">
      <c r="I1613" s="1"/>
    </row>
    <row r="1614" ht="12.75">
      <c r="I1614" s="1"/>
    </row>
    <row r="1615" ht="12.75">
      <c r="I1615" s="1"/>
    </row>
    <row r="1616" ht="12.75">
      <c r="I1616" s="1"/>
    </row>
    <row r="1617" ht="12.75">
      <c r="I1617" s="1"/>
    </row>
    <row r="1618" ht="12.75">
      <c r="I1618" s="1"/>
    </row>
    <row r="1619" ht="12.75">
      <c r="I1619" s="1"/>
    </row>
    <row r="1620" ht="12.75">
      <c r="I1620" s="1"/>
    </row>
    <row r="1621" ht="12.75">
      <c r="I1621" s="1"/>
    </row>
    <row r="1622" ht="12.75">
      <c r="I1622" s="1"/>
    </row>
    <row r="1623" ht="12.75">
      <c r="I1623" s="1"/>
    </row>
    <row r="1624" ht="12.75">
      <c r="I1624" s="1"/>
    </row>
    <row r="1625" ht="12.75">
      <c r="I1625" s="1"/>
    </row>
    <row r="1626" ht="12.75">
      <c r="I1626" s="1"/>
    </row>
    <row r="1627" ht="12.75">
      <c r="I1627" s="1"/>
    </row>
    <row r="1628" ht="12.75">
      <c r="I1628" s="1"/>
    </row>
    <row r="1629" ht="12.75">
      <c r="I1629" s="1"/>
    </row>
    <row r="1630" ht="12.75">
      <c r="I1630" s="1"/>
    </row>
    <row r="1631" ht="12.75">
      <c r="I1631" s="1"/>
    </row>
    <row r="1632" ht="12.75">
      <c r="I1632" s="1"/>
    </row>
    <row r="1633" ht="12.75">
      <c r="I1633" s="1"/>
    </row>
    <row r="1634" ht="12.75">
      <c r="I1634" s="1"/>
    </row>
    <row r="1635" ht="12.75">
      <c r="I1635" s="1"/>
    </row>
    <row r="1636" ht="12.75">
      <c r="I1636" s="1"/>
    </row>
    <row r="1637" ht="12.75">
      <c r="I1637" s="1"/>
    </row>
    <row r="1638" ht="12.75">
      <c r="I1638" s="1"/>
    </row>
    <row r="1639" ht="12.75">
      <c r="I1639" s="1"/>
    </row>
    <row r="1640" ht="12.75">
      <c r="I1640" s="1"/>
    </row>
    <row r="1641" ht="12.75">
      <c r="I1641" s="1"/>
    </row>
    <row r="1642" ht="12.75">
      <c r="I1642" s="1"/>
    </row>
    <row r="1643" ht="12.75">
      <c r="I1643" s="1"/>
    </row>
    <row r="1644" ht="12.75">
      <c r="I1644" s="1"/>
    </row>
    <row r="1645" ht="12.75">
      <c r="I1645" s="1"/>
    </row>
    <row r="1646" ht="12.75">
      <c r="I1646" s="1"/>
    </row>
    <row r="1647" ht="12.75">
      <c r="I1647" s="1"/>
    </row>
    <row r="1648" ht="12.75">
      <c r="I1648" s="1"/>
    </row>
    <row r="1649" ht="12.75">
      <c r="I1649" s="1"/>
    </row>
    <row r="1650" ht="12.75">
      <c r="I1650" s="1"/>
    </row>
    <row r="1651" ht="12.75">
      <c r="I1651" s="1"/>
    </row>
    <row r="1652" ht="12.75">
      <c r="I1652" s="1"/>
    </row>
    <row r="1653" ht="12.75">
      <c r="I1653" s="1"/>
    </row>
    <row r="1654" ht="12.75">
      <c r="I1654" s="1"/>
    </row>
    <row r="1655" ht="12.75">
      <c r="I1655" s="1"/>
    </row>
    <row r="1656" ht="12.75">
      <c r="I1656" s="1"/>
    </row>
    <row r="1657" ht="12.75">
      <c r="I1657" s="1"/>
    </row>
    <row r="1658" ht="12.75">
      <c r="I1658" s="1"/>
    </row>
    <row r="1659" ht="12.75">
      <c r="I1659" s="1"/>
    </row>
    <row r="1660" ht="12.75">
      <c r="I1660" s="1"/>
    </row>
    <row r="1661" ht="12.75">
      <c r="I1661" s="1"/>
    </row>
    <row r="1662" ht="12.75">
      <c r="I1662" s="1"/>
    </row>
    <row r="1663" ht="12.75">
      <c r="I1663" s="1"/>
    </row>
    <row r="1664" ht="12.75">
      <c r="I1664" s="1"/>
    </row>
    <row r="1665" ht="12.75">
      <c r="I1665" s="1"/>
    </row>
    <row r="1666" ht="12.75">
      <c r="I1666" s="1"/>
    </row>
    <row r="1667" ht="12.75">
      <c r="I1667" s="1"/>
    </row>
    <row r="1668" ht="12.75">
      <c r="I1668" s="1"/>
    </row>
    <row r="1669" ht="12.75">
      <c r="I1669" s="1"/>
    </row>
    <row r="1670" ht="12.75">
      <c r="I1670" s="1"/>
    </row>
    <row r="1671" ht="12.75">
      <c r="I1671" s="1"/>
    </row>
    <row r="1672" ht="12.75">
      <c r="I1672" s="1"/>
    </row>
    <row r="1673" ht="12.75">
      <c r="I1673" s="1"/>
    </row>
    <row r="1674" ht="12.75">
      <c r="I1674" s="1"/>
    </row>
    <row r="1675" ht="12.75">
      <c r="I1675" s="1"/>
    </row>
    <row r="1676" ht="12.75">
      <c r="I1676" s="1"/>
    </row>
    <row r="1677" ht="12.75">
      <c r="I1677" s="1"/>
    </row>
    <row r="1678" ht="12.75">
      <c r="I1678" s="1"/>
    </row>
    <row r="1679" ht="12.75">
      <c r="I1679" s="1"/>
    </row>
    <row r="1680" ht="12.75">
      <c r="I1680" s="1"/>
    </row>
    <row r="1681" ht="12.75">
      <c r="I1681" s="1"/>
    </row>
    <row r="1682" ht="12.75">
      <c r="I1682" s="1"/>
    </row>
    <row r="1683" ht="12.75">
      <c r="I1683" s="1"/>
    </row>
    <row r="1684" ht="12.75">
      <c r="I1684" s="1"/>
    </row>
    <row r="1685" ht="12.75">
      <c r="I1685" s="1"/>
    </row>
    <row r="1686" ht="12.75">
      <c r="I1686" s="1"/>
    </row>
    <row r="1687" ht="12.75">
      <c r="I1687" s="1"/>
    </row>
    <row r="1688" ht="12.75">
      <c r="I1688" s="1"/>
    </row>
    <row r="1689" ht="12.75">
      <c r="I1689" s="1"/>
    </row>
    <row r="1690" ht="12.75">
      <c r="I1690" s="1"/>
    </row>
    <row r="1691" ht="12.75">
      <c r="I1691" s="1"/>
    </row>
    <row r="1692" ht="12.75">
      <c r="I1692" s="1"/>
    </row>
    <row r="1693" ht="12.75">
      <c r="I1693" s="1"/>
    </row>
    <row r="1694" ht="12.75">
      <c r="I1694" s="1"/>
    </row>
    <row r="1695" ht="12.75">
      <c r="I1695" s="1"/>
    </row>
    <row r="1696" ht="12.75">
      <c r="I1696" s="1"/>
    </row>
    <row r="1697" ht="12.75">
      <c r="I1697" s="1"/>
    </row>
    <row r="1698" ht="12.75">
      <c r="I1698" s="1"/>
    </row>
    <row r="1699" ht="12.75">
      <c r="I1699" s="1"/>
    </row>
    <row r="1700" ht="12.75">
      <c r="I1700" s="1"/>
    </row>
    <row r="1701" ht="12.75">
      <c r="I1701" s="1"/>
    </row>
    <row r="1702" ht="12.75">
      <c r="I1702" s="1"/>
    </row>
    <row r="1703" ht="12.75">
      <c r="I1703" s="1"/>
    </row>
    <row r="1704" ht="12.75">
      <c r="I1704" s="1"/>
    </row>
    <row r="1705" ht="12.75">
      <c r="I1705" s="1"/>
    </row>
    <row r="1706" ht="12.75">
      <c r="I1706" s="1"/>
    </row>
    <row r="1707" ht="12.75">
      <c r="I1707" s="1"/>
    </row>
    <row r="1708" ht="12.75">
      <c r="I1708" s="1"/>
    </row>
    <row r="1709" ht="12.75">
      <c r="I1709" s="1"/>
    </row>
    <row r="1710" ht="12.75">
      <c r="I1710" s="1"/>
    </row>
    <row r="1711" ht="12.75">
      <c r="I1711" s="1"/>
    </row>
    <row r="1712" ht="12.75">
      <c r="I1712" s="1"/>
    </row>
    <row r="1713" ht="12.75">
      <c r="I1713" s="1"/>
    </row>
    <row r="1714" ht="12.75">
      <c r="I1714" s="1"/>
    </row>
    <row r="1715" ht="12.75">
      <c r="I1715" s="1"/>
    </row>
    <row r="1716" ht="12.75">
      <c r="I1716" s="1"/>
    </row>
    <row r="1717" ht="12.75">
      <c r="I1717" s="1"/>
    </row>
    <row r="1718" ht="12.75">
      <c r="I1718" s="1"/>
    </row>
    <row r="1719" ht="12.75">
      <c r="I1719" s="1"/>
    </row>
    <row r="1720" ht="12.75">
      <c r="I1720" s="1"/>
    </row>
    <row r="1721" ht="12.75">
      <c r="I1721" s="1"/>
    </row>
    <row r="1722" ht="12.75">
      <c r="I1722" s="1"/>
    </row>
    <row r="1723" ht="12.75">
      <c r="I1723" s="1"/>
    </row>
    <row r="1724" ht="12.75">
      <c r="I1724" s="1"/>
    </row>
    <row r="1725" ht="12.75">
      <c r="I1725" s="1"/>
    </row>
    <row r="1726" ht="12.75">
      <c r="I1726" s="1"/>
    </row>
    <row r="1727" ht="12.75">
      <c r="I1727" s="1"/>
    </row>
    <row r="1728" ht="12.75">
      <c r="I1728" s="1"/>
    </row>
    <row r="1729" ht="12.75">
      <c r="I1729" s="1"/>
    </row>
    <row r="1730" ht="12.75">
      <c r="I1730" s="1"/>
    </row>
    <row r="1731" ht="12.75">
      <c r="I1731" s="1"/>
    </row>
    <row r="1732" ht="12.75">
      <c r="I1732" s="1"/>
    </row>
    <row r="1733" ht="12.75">
      <c r="I1733" s="1"/>
    </row>
    <row r="1734" ht="12.75">
      <c r="I1734" s="1"/>
    </row>
    <row r="1735" ht="12.75">
      <c r="I1735" s="1"/>
    </row>
    <row r="1736" ht="12.75">
      <c r="I1736" s="1"/>
    </row>
    <row r="1737" ht="12.75">
      <c r="I1737" s="1"/>
    </row>
    <row r="1738" ht="12.75">
      <c r="I1738" s="1"/>
    </row>
    <row r="1739" ht="12.75">
      <c r="I1739" s="1"/>
    </row>
    <row r="1740" ht="12.75">
      <c r="I1740" s="1"/>
    </row>
    <row r="1741" ht="12.75">
      <c r="I1741" s="1"/>
    </row>
    <row r="1742" ht="12.75">
      <c r="I1742" s="1"/>
    </row>
    <row r="1743" ht="12.75">
      <c r="I1743" s="1"/>
    </row>
    <row r="1744" ht="12.75">
      <c r="I1744" s="1"/>
    </row>
    <row r="1745" ht="12.75">
      <c r="I1745" s="1"/>
    </row>
    <row r="1746" ht="12.75">
      <c r="I1746" s="1"/>
    </row>
    <row r="1747" ht="12.75">
      <c r="I1747" s="1"/>
    </row>
    <row r="1748" ht="12.75">
      <c r="I1748" s="1"/>
    </row>
    <row r="1749" ht="12.75">
      <c r="I1749" s="1"/>
    </row>
    <row r="1750" ht="12.75">
      <c r="I1750" s="1"/>
    </row>
    <row r="1751" ht="12.75">
      <c r="I1751" s="1"/>
    </row>
    <row r="1752" ht="12.75">
      <c r="I1752" s="1"/>
    </row>
    <row r="1753" ht="12.75">
      <c r="I1753" s="1"/>
    </row>
    <row r="1754" ht="12.75">
      <c r="I1754" s="1"/>
    </row>
    <row r="1755" ht="12.75">
      <c r="I1755" s="1"/>
    </row>
    <row r="1756" ht="12.75">
      <c r="I1756" s="1"/>
    </row>
    <row r="1757" ht="12.75">
      <c r="I1757" s="1"/>
    </row>
    <row r="1758" ht="12.75">
      <c r="I1758" s="1"/>
    </row>
    <row r="1759" ht="12.75">
      <c r="I1759" s="1"/>
    </row>
    <row r="1760" ht="12.75">
      <c r="I1760" s="1"/>
    </row>
    <row r="1761" ht="12.75">
      <c r="I1761" s="1"/>
    </row>
    <row r="1762" ht="12.75">
      <c r="I1762" s="1"/>
    </row>
    <row r="1763" ht="12.75">
      <c r="I1763" s="1"/>
    </row>
    <row r="1764" ht="12.75">
      <c r="I1764" s="1"/>
    </row>
    <row r="1765" ht="12.75">
      <c r="I1765" s="1"/>
    </row>
    <row r="1766" ht="12.75">
      <c r="I1766" s="1"/>
    </row>
    <row r="1767" ht="12.75">
      <c r="I1767" s="1"/>
    </row>
    <row r="1768" ht="12.75">
      <c r="I1768" s="1"/>
    </row>
    <row r="1769" ht="12.75">
      <c r="I1769" s="1"/>
    </row>
    <row r="1770" ht="12.75">
      <c r="I1770" s="1"/>
    </row>
    <row r="1771" ht="12.75">
      <c r="I1771" s="1"/>
    </row>
    <row r="1772" ht="12.75">
      <c r="I1772" s="1"/>
    </row>
    <row r="1773" ht="12.75">
      <c r="I1773" s="1"/>
    </row>
    <row r="1774" ht="12.75">
      <c r="I1774" s="1"/>
    </row>
    <row r="1775" ht="12.75">
      <c r="I1775" s="1"/>
    </row>
    <row r="1776" ht="12.75">
      <c r="I1776" s="1"/>
    </row>
    <row r="1777" ht="12.75">
      <c r="I1777" s="1"/>
    </row>
    <row r="1778" ht="12.75">
      <c r="I1778" s="1"/>
    </row>
    <row r="1779" ht="12.75">
      <c r="I1779" s="1"/>
    </row>
    <row r="1780" ht="12.75">
      <c r="I1780" s="1"/>
    </row>
    <row r="1781" ht="12.75">
      <c r="I1781" s="1"/>
    </row>
    <row r="1782" ht="12.75">
      <c r="I1782" s="1"/>
    </row>
    <row r="1783" ht="12.75">
      <c r="I1783" s="1"/>
    </row>
    <row r="1784" ht="12.75">
      <c r="I1784" s="1"/>
    </row>
    <row r="1785" ht="12.75">
      <c r="I1785" s="1"/>
    </row>
    <row r="1786" ht="12.75">
      <c r="I1786" s="1"/>
    </row>
    <row r="1787" ht="12.75">
      <c r="I1787" s="1"/>
    </row>
    <row r="1788" ht="12.75">
      <c r="I1788" s="1"/>
    </row>
    <row r="1789" ht="12.75">
      <c r="I1789" s="1"/>
    </row>
    <row r="1790" ht="12.75">
      <c r="I1790" s="1"/>
    </row>
    <row r="1791" ht="12.75">
      <c r="I1791" s="1"/>
    </row>
    <row r="1792" ht="12.75">
      <c r="I1792" s="1"/>
    </row>
    <row r="1793" ht="12.75">
      <c r="I1793" s="1"/>
    </row>
    <row r="1794" ht="12.75">
      <c r="I1794" s="1"/>
    </row>
    <row r="1795" ht="12.75">
      <c r="I1795" s="1"/>
    </row>
    <row r="1796" ht="12.75">
      <c r="I1796" s="1"/>
    </row>
    <row r="1797" ht="12.75">
      <c r="I1797" s="1"/>
    </row>
    <row r="1798" ht="12.75">
      <c r="I1798" s="1"/>
    </row>
    <row r="1799" ht="12.75">
      <c r="I1799" s="1"/>
    </row>
    <row r="1800" ht="12.75">
      <c r="I1800" s="1"/>
    </row>
    <row r="1801" ht="12.75">
      <c r="I1801" s="1"/>
    </row>
    <row r="1802" ht="12.75">
      <c r="I1802" s="1"/>
    </row>
  </sheetData>
  <sheetProtection selectLockedCells="1" selectUnlockedCells="1"/>
  <mergeCells count="8">
    <mergeCell ref="A925:I925"/>
    <mergeCell ref="A817:I817"/>
    <mergeCell ref="A4:I4"/>
    <mergeCell ref="A5:I5"/>
    <mergeCell ref="A6:I6"/>
    <mergeCell ref="A7:I7"/>
    <mergeCell ref="A520:I520"/>
    <mergeCell ref="A687:I687"/>
  </mergeCells>
  <printOptions/>
  <pageMargins left="0.7874015748031497" right="0.7874015748031497" top="0.4724409448818898" bottom="0.4724409448818898" header="0.1968503937007874" footer="0.2362204724409449"/>
  <pageSetup firstPageNumber="1" useFirstPageNumber="1" horizontalDpi="600" verticalDpi="600" orientation="landscape" paperSize="9" scale="9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Bureca</dc:creator>
  <cp:keywords/>
  <dc:description/>
  <cp:lastModifiedBy>Santa Hermane</cp:lastModifiedBy>
  <cp:lastPrinted>2021-01-13T12:55:01Z</cp:lastPrinted>
  <dcterms:created xsi:type="dcterms:W3CDTF">2015-03-23T08:03:59Z</dcterms:created>
  <dcterms:modified xsi:type="dcterms:W3CDTF">2021-08-05T11:14:41Z</dcterms:modified>
  <cp:category/>
  <cp:version/>
  <cp:contentType/>
  <cp:contentStatus/>
</cp:coreProperties>
</file>