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4" activeTab="0"/>
  </bookViews>
  <sheets>
    <sheet name="remonti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Vineta Briežkalna</author>
  </authors>
  <commentList>
    <comment ref="S82" authorId="0">
      <text>
        <r>
          <rPr>
            <b/>
            <sz val="9"/>
            <rFont val="Tahoma"/>
            <family val="2"/>
          </rPr>
          <t>Vineta Briežkalna:</t>
        </r>
        <r>
          <rPr>
            <sz val="9"/>
            <rFont val="Tahoma"/>
            <family val="2"/>
          </rPr>
          <t xml:space="preserve">
2018.g. 2926.16</t>
        </r>
      </text>
    </comment>
  </commentList>
</comments>
</file>

<file path=xl/sharedStrings.xml><?xml version="1.0" encoding="utf-8"?>
<sst xmlns="http://schemas.openxmlformats.org/spreadsheetml/2006/main" count="216" uniqueCount="90">
  <si>
    <t>Nr.</t>
  </si>
  <si>
    <t>Veicamie darbi</t>
  </si>
  <si>
    <t>KOPĀ</t>
  </si>
  <si>
    <t>ŪDENSAPGĀDE</t>
  </si>
  <si>
    <t>KANALIZĀCIJA</t>
  </si>
  <si>
    <t>REMONTI PAR OGRES NOVADA DOMES BUDŽETA LĪDZEKĻIEM</t>
  </si>
  <si>
    <t>IV</t>
  </si>
  <si>
    <t>I</t>
  </si>
  <si>
    <t>II</t>
  </si>
  <si>
    <t>III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</si>
  <si>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</si>
  <si>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</si>
  <si>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</si>
  <si>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</si>
  <si>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</si>
  <si>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</si>
  <si>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</si>
  <si>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</si>
  <si>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</si>
  <si>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Plānotais darbu izpildes mēn.</t>
  </si>
  <si>
    <t>Pašvaldības dzīvokļu remonts</t>
  </si>
  <si>
    <t>Remontdarbi sociālās mājās</t>
  </si>
  <si>
    <t>PLĀNOTIE REMONTDARBI</t>
  </si>
  <si>
    <t>PLĀNOTIE REKONSTRUKCIJAS UN RENOVĀCIJAS DARBI</t>
  </si>
  <si>
    <t>Plānotā summa bez PVN , EUR</t>
  </si>
  <si>
    <t>Plānotā summa ar PVN , EUR</t>
  </si>
  <si>
    <t>Summa iepriekš neparedzētām adresēm</t>
  </si>
  <si>
    <t>Remontdarbi peldbaseinā Neptūns</t>
  </si>
  <si>
    <t>Faktiskais darbu izpildes mēnesis</t>
  </si>
  <si>
    <t>Darbu izpildītājs</t>
  </si>
  <si>
    <t>Atlikusī summa darbu veikšanai līdz gada beigām, EUR</t>
  </si>
  <si>
    <t>Avārijas situāciju novēršanas remonti Ogres pilsētā, Ogresgalā - Kārļos un Ciemupē</t>
  </si>
  <si>
    <t>Faktiski izpildītie darbi uz 01.07.2018., EUR</t>
  </si>
  <si>
    <t>Faktiski izpildītie darbi uz 01.08.2018., EUR</t>
  </si>
  <si>
    <t>Ventilācijas ierīkošana lifta mašīntelpā</t>
  </si>
  <si>
    <t>Ūdensvada rekonstrukcija Zilokalnu 16 līdz akai Jaunogres vidusskolas stadionā.</t>
  </si>
  <si>
    <t xml:space="preserve">PA"Ogres komunikācijas" remontu, rekonstrukciju un renovāciju </t>
  </si>
  <si>
    <t>darbu plāns 2021.gadā.</t>
  </si>
  <si>
    <t>Atdzelžošanas stacijas  Apiņu 5, Ogrē filtru atjaunošana, pārklāšana ar pretkondensāta materiālu 2 gab.</t>
  </si>
  <si>
    <t>Dzeramā ūdens rezervuāra renovācija, pārklāšana ar PU membrānu. 1gab. V-780m3 Apiņu 5, Ogrē</t>
  </si>
  <si>
    <t>Ūdensvada rekonstrukcija Akmeņu ielā (no UH95 hidrantu akas līdz Vidzemes ielai</t>
  </si>
  <si>
    <t>Ūdensvada rekonstrukcija Kalna prospektā, posmā no gājēju luksafora, līdz atzaram uz ēku Bērzu alejā 6 (65m)</t>
  </si>
  <si>
    <t>Maģistrālā ūdensvada nomaiņa Grīvas pr. posmā no Hidranta akas (UH-135) līdz ūdensvada akai Grīvas pr 19. ieskaitot atzarus uz daudzdzīvokļu ēkām, noslēgarmatūras nomaiņa, ugunsdzēsības hidranta nomaiņa</t>
  </si>
  <si>
    <t>Projekta izstrāde sadzīves kanalizācijas un ūdensvada pagarināšanai Kalpaka ielā</t>
  </si>
  <si>
    <t>Betona grīdas ieliešana aukstajos auto boksos</t>
  </si>
  <si>
    <t>Cietās frakcijas drupinātāja detaļu nomaiņa Čiekuru KSS un Draudzības KSS</t>
  </si>
  <si>
    <t>Cietās frakcijas drupinātāja detaļu nomaiņa Stūrīšu gatves KSS</t>
  </si>
  <si>
    <t>Cietās frakcijas drupinātāja detaļu nomaiņa Griezes ielas KSS</t>
  </si>
  <si>
    <t>Sadzīves kanalizācijas posma nomaiņa no Sūnu 3, līdz Turkalnes 13 (26m DN 200)</t>
  </si>
  <si>
    <t>Sadzīves kanalizācijas posma nomaiņa Meža 6 (18m DN200)</t>
  </si>
  <si>
    <t>Sadzīves kanalizācijas posma nomaiņa Tīnūžu 9 (63m DN 200)</t>
  </si>
  <si>
    <t>Sadzīves kanalizācijas posma nomaiņa Tīnūžu 11 (21m DN 200)</t>
  </si>
  <si>
    <t>Mārsila KSS sūkņu automātiskās vadības uzstādīšana</t>
  </si>
  <si>
    <t>Indrānu KSS  sūkņu automātiskās vadības uzstādīšana</t>
  </si>
  <si>
    <t>Ausekļa 2 KSS notekūdeņu pieņemšnas kameras grīdas renovācija</t>
  </si>
  <si>
    <t>Norupes KSS fasādes renovācija, jumta  seguma nomaiņa, durvju un logu nomaiņa, teritorijas iežogošana</t>
  </si>
  <si>
    <t>Ogresgala NAI. Aerotenka II līnijas dūņu utilizācijas sūcvada izveidošana, papildus gaisa stacijas izbūve</t>
  </si>
  <si>
    <t>Ciemupe, Uzvaras ielas KSS 2. sūkņa un vadulu uzstādīšana, pieslēgšana automātiskajai vadībai</t>
  </si>
  <si>
    <t>Ogresgals Aroniju KSS 2. sūkņa un vadulu uzstādīšana, pieslēgšana automātiskajai vadībai</t>
  </si>
  <si>
    <t>Septisko notekūdeņu pieņemšanas kameras renovācija Ogresgalā</t>
  </si>
  <si>
    <t>Gaisa kompresora kapitālais remonts NAI Doles 1a</t>
  </si>
  <si>
    <t>HD mašīnas izliešanas lauka renovācija</t>
  </si>
  <si>
    <t>Ēkas pasžieru lifta rekonstrukcija</t>
  </si>
  <si>
    <t>Ēkas; baseina videonovērošanas uzstādīšana</t>
  </si>
  <si>
    <t>Lielā un mazā baseinafiltru smilšu nomaiņa</t>
  </si>
  <si>
    <t>Žoga uzstād. starp basketbola skolu un baseina ēku</t>
  </si>
  <si>
    <t>Mazā baseina sienu un griestu kosmētiskais remonts</t>
  </si>
  <si>
    <t>Gaiteņa sienu apdares remonts, grīdas seguma ieklāšana Indrānu 9, Ogrē</t>
  </si>
  <si>
    <t>Koplietošanas gaiteņa un virtuves grīdas seguma ieklāšana Indrānu 17, Ogrē</t>
  </si>
  <si>
    <t>Trešā, ceturtā un piektā stāva wc starpsienu un podu nomaiņa Mālkalnes pr.30, Ogrē</t>
  </si>
  <si>
    <t>Ieejas jumtiņu, sienas un lieveņa apdares remonts Mālkalnes pr.30, Ogrē</t>
  </si>
  <si>
    <t>Soliņu demontāža, restaurācija, uzstādīšana Indrānu ielā 3 gb.</t>
  </si>
  <si>
    <t>Dzīvokļa iekšejās apdares remonts Indrānu 14 - 43, Ogrē</t>
  </si>
  <si>
    <t>Dzīvokļa lielās istabas grīdas remonts Indrānu 14 - 46, Ogrē</t>
  </si>
  <si>
    <t>Dzīvokļa iekšejās apdares remonts Indrānu 9-12, Ogrē</t>
  </si>
  <si>
    <t>Dzīvokļa iekšejās apdares remonts Indrānu 9-1, Ogrē</t>
  </si>
  <si>
    <t>Dzīvokļa iekšejās apdares remonts Indrānu 24-1, Ogrē</t>
  </si>
  <si>
    <t>Dzīvokļa koka rāmju loga nomaiņa pret PVC logu Celtnieku 6 - 21, Ogrē</t>
  </si>
  <si>
    <t>Dzīvokļa koka rāmju logu nomaiņa Grīvas 21 -21, Ogrē</t>
  </si>
  <si>
    <t>Dzīvokļa ieejas durvju nomaiņa pret metāla durvīm Upes pr. 5 - 1, Ogrē</t>
  </si>
  <si>
    <t>Dzīvokļa ieejas durvju nomaiņa pret metāla durvīm Zaķu 2 -13, Ogrē</t>
  </si>
  <si>
    <t>Neparedzēti darbi avāriju novēršanai lietus kanalizācijai</t>
  </si>
  <si>
    <t>Strūklakas remonts (akmens virsmas materiāla demontāža, pamatnes labošana, uzstādīšana un šuvju aizpildīšana, pazemes tehniskās telpas remonts)</t>
  </si>
  <si>
    <t>Peldošās skatuves elementu atjaunošana (pēc nepieciešamības)</t>
  </si>
  <si>
    <t>Sektoru, kvartālu norāžu izgatavošana Smiltāju, Ciemupes, Ogresgala kapiem</t>
  </si>
  <si>
    <t>I-XII</t>
  </si>
  <si>
    <t>Ogres novada pašvaldības aģentūras "Ogres komunikācijas" direktora p.i. A.Robežnieks</t>
  </si>
  <si>
    <t>Pielikums Nr.7</t>
  </si>
  <si>
    <t>Ogres novada pašvaldības domes</t>
  </si>
  <si>
    <t>05.08.2021. Saistošajiem noteikumiem Nr.15/2021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</si>
</sst>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s&quot;\ #,##0;\-&quot;Ls&quot;\ #,##0"/>
    <numFmt numFmtId="185" formatCode="&quot;Ls&quot;\ #,##0;[Red]\-&quot;Ls&quot;\ #,##0"/>
    <numFmt numFmtId="186" formatCode="&quot;Ls&quot;\ #,##0.00;\-&quot;Ls&quot;\ #,##0.00"/>
    <numFmt numFmtId="187" formatCode="&quot;Ls&quot;\ #,##0.00;[Red]\-&quot;Ls&quot;\ #,##0.00"/>
    <numFmt numFmtId="188" formatCode="_-&quot;Ls&quot;\ * #,##0_-;\-&quot;Ls&quot;\ * #,##0_-;_-&quot;Ls&quot;\ * &quot;-&quot;_-;_-@_-"/>
    <numFmt numFmtId="189" formatCode="_-&quot;Ls&quot;\ * #,##0.00_-;\-&quot;Ls&quot;\ * #,##0.00_-;_-&quot;Ls&quot;\ * &quot;-&quot;??_-;_-@_-"/>
    <numFmt numFmtId="190" formatCode="0.0"/>
    <numFmt numFmtId="191" formatCode="#,##0.0"/>
    <numFmt numFmtId="192" formatCode="0.000"/>
    <numFmt numFmtId="193" formatCode="&quot;Ls&quot;\ #,##0.00"/>
    <numFmt numFmtId="194" formatCode="0.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#,##0.000"/>
    <numFmt numFmtId="202" formatCode="0.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4" fontId="7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9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90" fontId="2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4" fillId="0" borderId="0" xfId="50" applyFont="1" applyAlignment="1">
      <alignment horizontal="right"/>
      <protection/>
    </xf>
    <xf numFmtId="0" fontId="14" fillId="0" borderId="0" xfId="0" applyFont="1" applyAlignment="1">
      <alignment horizontal="right"/>
    </xf>
    <xf numFmtId="0" fontId="14" fillId="0" borderId="0" xfId="50" applyFont="1" applyAlignment="1">
      <alignment/>
      <protection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center"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Specbudz.kopsavilkums 2006.g un korekc.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PageLayoutView="0" workbookViewId="0" topLeftCell="A1">
      <selection activeCell="Y11" sqref="Y11"/>
    </sheetView>
  </sheetViews>
  <sheetFormatPr defaultColWidth="9.140625" defaultRowHeight="15"/>
  <cols>
    <col min="1" max="1" width="3.8515625" style="1" customWidth="1"/>
    <col min="2" max="2" width="44.57421875" style="1" customWidth="1"/>
    <col min="3" max="3" width="9.8515625" style="2" customWidth="1"/>
    <col min="4" max="4" width="10.140625" style="2" hidden="1" customWidth="1"/>
    <col min="5" max="5" width="9.7109375" style="2" hidden="1" customWidth="1"/>
    <col min="6" max="6" width="11.57421875" style="6" customWidth="1"/>
    <col min="7" max="16" width="7.421875" style="1" hidden="1" customWidth="1"/>
    <col min="17" max="17" width="6.8515625" style="1" hidden="1" customWidth="1"/>
    <col min="18" max="18" width="5.8515625" style="1" hidden="1" customWidth="1"/>
    <col min="19" max="19" width="13.8515625" style="4" hidden="1" customWidth="1"/>
    <col min="20" max="20" width="14.00390625" style="4" hidden="1" customWidth="1"/>
    <col min="21" max="24" width="9.140625" style="1" customWidth="1"/>
    <col min="25" max="16384" width="9.140625" style="1" customWidth="1"/>
  </cols>
  <sheetData>
    <row r="1" spans="2:6" ht="15.75" customHeight="1">
      <c r="B1" s="60"/>
      <c r="C1" s="91"/>
      <c r="D1" s="93"/>
      <c r="E1" s="93"/>
      <c r="F1" s="91" t="s">
        <v>87</v>
      </c>
    </row>
    <row r="2" spans="3:6" ht="15.75">
      <c r="C2" s="92"/>
      <c r="D2" s="94"/>
      <c r="E2" s="94"/>
      <c r="F2" s="92" t="s">
        <v>88</v>
      </c>
    </row>
    <row r="3" spans="3:6" ht="15.75">
      <c r="C3" s="92"/>
      <c r="D3" s="94"/>
      <c r="E3" s="94"/>
      <c r="F3" s="92" t="s">
        <v>89</v>
      </c>
    </row>
    <row r="4" spans="3:6" ht="15.75">
      <c r="C4" s="92"/>
      <c r="D4" s="94"/>
      <c r="E4" s="94"/>
      <c r="F4" s="92"/>
    </row>
    <row r="5" spans="1:20" ht="15.75">
      <c r="A5" s="95" t="s">
        <v>36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3.5" customHeight="1">
      <c r="A6" s="95" t="s">
        <v>37</v>
      </c>
      <c r="B6" s="95"/>
      <c r="C6" s="95"/>
      <c r="D6" s="95"/>
      <c r="E6" s="95"/>
      <c r="F6" s="95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>
      <c r="A9" s="95" t="s">
        <v>22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ht="11.25"/>
    <row r="11" ht="14.25">
      <c r="A11" s="5" t="s">
        <v>3</v>
      </c>
    </row>
    <row r="12" spans="1:20" ht="34.5" customHeight="1" thickBot="1">
      <c r="A12" s="7" t="s">
        <v>0</v>
      </c>
      <c r="B12" s="7" t="s">
        <v>1</v>
      </c>
      <c r="C12" s="7" t="s">
        <v>19</v>
      </c>
      <c r="D12" s="29" t="s">
        <v>28</v>
      </c>
      <c r="E12" s="29" t="s">
        <v>29</v>
      </c>
      <c r="F12" s="8" t="s">
        <v>24</v>
      </c>
      <c r="G12" s="7" t="s">
        <v>7</v>
      </c>
      <c r="H12" s="7" t="s">
        <v>8</v>
      </c>
      <c r="I12" s="7" t="s">
        <v>9</v>
      </c>
      <c r="J12" s="7" t="s">
        <v>6</v>
      </c>
      <c r="K12" s="7" t="s">
        <v>10</v>
      </c>
      <c r="L12" s="7" t="s">
        <v>11</v>
      </c>
      <c r="M12" s="7" t="s">
        <v>12</v>
      </c>
      <c r="N12" s="7" t="s">
        <v>13</v>
      </c>
      <c r="O12" s="7" t="s">
        <v>14</v>
      </c>
      <c r="P12" s="7" t="s">
        <v>15</v>
      </c>
      <c r="Q12" s="7" t="s">
        <v>16</v>
      </c>
      <c r="R12" s="7" t="s">
        <v>17</v>
      </c>
      <c r="S12" s="9" t="s">
        <v>33</v>
      </c>
      <c r="T12" s="9" t="s">
        <v>30</v>
      </c>
    </row>
    <row r="13" spans="1:20" ht="23.25" thickTop="1">
      <c r="A13" s="15">
        <v>1</v>
      </c>
      <c r="B13" s="19" t="s">
        <v>31</v>
      </c>
      <c r="C13" s="10" t="s">
        <v>18</v>
      </c>
      <c r="D13" s="10"/>
      <c r="E13" s="10"/>
      <c r="F13" s="12">
        <f>SUM(G13:R13)</f>
        <v>2800</v>
      </c>
      <c r="G13" s="12">
        <v>233</v>
      </c>
      <c r="H13" s="12">
        <v>233</v>
      </c>
      <c r="I13" s="12">
        <v>233</v>
      </c>
      <c r="J13" s="12">
        <v>233</v>
      </c>
      <c r="K13" s="12">
        <v>233</v>
      </c>
      <c r="L13" s="12">
        <v>233</v>
      </c>
      <c r="M13" s="12">
        <v>233</v>
      </c>
      <c r="N13" s="12">
        <v>233</v>
      </c>
      <c r="O13" s="12">
        <v>233</v>
      </c>
      <c r="P13" s="12">
        <v>233</v>
      </c>
      <c r="Q13" s="12">
        <v>233</v>
      </c>
      <c r="R13" s="12">
        <v>237</v>
      </c>
      <c r="S13" s="17"/>
      <c r="T13" s="17"/>
    </row>
    <row r="14" spans="1:20" s="23" customFormat="1" ht="11.25" hidden="1">
      <c r="A14" s="19"/>
      <c r="B14" s="19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0"/>
      <c r="T14" s="22"/>
    </row>
    <row r="15" spans="1:20" s="23" customFormat="1" ht="11.25" hidden="1">
      <c r="A15" s="19"/>
      <c r="B15" s="19"/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0"/>
      <c r="T15" s="22"/>
    </row>
    <row r="16" spans="1:20" s="23" customFormat="1" ht="11.25" hidden="1">
      <c r="A16" s="19"/>
      <c r="B16" s="19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</row>
    <row r="17" spans="1:20" s="28" customFormat="1" ht="10.5">
      <c r="A17" s="24"/>
      <c r="B17" s="24" t="s">
        <v>2</v>
      </c>
      <c r="C17" s="25"/>
      <c r="D17" s="25"/>
      <c r="E17" s="25"/>
      <c r="F17" s="26">
        <f aca="true" t="shared" si="0" ref="F17:R17">SUM(F13:F14)</f>
        <v>2800</v>
      </c>
      <c r="G17" s="24">
        <f t="shared" si="0"/>
        <v>233</v>
      </c>
      <c r="H17" s="24">
        <f t="shared" si="0"/>
        <v>233</v>
      </c>
      <c r="I17" s="24">
        <f t="shared" si="0"/>
        <v>233</v>
      </c>
      <c r="J17" s="24">
        <f t="shared" si="0"/>
        <v>233</v>
      </c>
      <c r="K17" s="24">
        <f t="shared" si="0"/>
        <v>233</v>
      </c>
      <c r="L17" s="24">
        <f t="shared" si="0"/>
        <v>233</v>
      </c>
      <c r="M17" s="24">
        <f t="shared" si="0"/>
        <v>233</v>
      </c>
      <c r="N17" s="24">
        <f t="shared" si="0"/>
        <v>233</v>
      </c>
      <c r="O17" s="24">
        <f t="shared" si="0"/>
        <v>233</v>
      </c>
      <c r="P17" s="24">
        <f t="shared" si="0"/>
        <v>233</v>
      </c>
      <c r="Q17" s="24">
        <f t="shared" si="0"/>
        <v>233</v>
      </c>
      <c r="R17" s="24">
        <f t="shared" si="0"/>
        <v>237</v>
      </c>
      <c r="S17" s="27">
        <f>SUM(S13:S16)</f>
        <v>0</v>
      </c>
      <c r="T17" s="27">
        <f>F17-S17</f>
        <v>2800</v>
      </c>
    </row>
    <row r="18" spans="1:20" s="28" customFormat="1" ht="10.5">
      <c r="A18" s="31"/>
      <c r="B18" s="31"/>
      <c r="C18" s="32"/>
      <c r="D18" s="32"/>
      <c r="E18" s="32"/>
      <c r="F18" s="33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4"/>
      <c r="T18" s="34"/>
    </row>
    <row r="19" spans="1:20" s="28" customFormat="1" ht="10.5">
      <c r="A19" s="31"/>
      <c r="B19" s="31"/>
      <c r="C19" s="32"/>
      <c r="D19" s="32"/>
      <c r="E19" s="32"/>
      <c r="F19" s="33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4"/>
    </row>
    <row r="20" spans="1:20" s="28" customFormat="1" ht="10.5">
      <c r="A20" s="31"/>
      <c r="B20" s="31"/>
      <c r="C20" s="32"/>
      <c r="D20" s="32"/>
      <c r="E20" s="32"/>
      <c r="F20" s="33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4"/>
      <c r="T20" s="34"/>
    </row>
    <row r="21" spans="1:20" s="28" customFormat="1" ht="14.25">
      <c r="A21" s="5" t="s">
        <v>4</v>
      </c>
      <c r="C21" s="35"/>
      <c r="D21" s="35"/>
      <c r="E21" s="35"/>
      <c r="F21" s="36"/>
      <c r="S21" s="34"/>
      <c r="T21" s="34"/>
    </row>
    <row r="22" spans="1:20" ht="36.75" customHeight="1" thickBot="1">
      <c r="A22" s="7" t="s">
        <v>0</v>
      </c>
      <c r="B22" s="7" t="s">
        <v>1</v>
      </c>
      <c r="C22" s="7" t="s">
        <v>19</v>
      </c>
      <c r="D22" s="29" t="s">
        <v>28</v>
      </c>
      <c r="E22" s="29" t="s">
        <v>29</v>
      </c>
      <c r="F22" s="8" t="s">
        <v>24</v>
      </c>
      <c r="G22" s="7" t="s">
        <v>7</v>
      </c>
      <c r="H22" s="7" t="s">
        <v>8</v>
      </c>
      <c r="I22" s="7" t="s">
        <v>9</v>
      </c>
      <c r="J22" s="7" t="s">
        <v>6</v>
      </c>
      <c r="K22" s="7" t="s">
        <v>10</v>
      </c>
      <c r="L22" s="7" t="s">
        <v>11</v>
      </c>
      <c r="M22" s="7" t="s">
        <v>12</v>
      </c>
      <c r="N22" s="7" t="s">
        <v>13</v>
      </c>
      <c r="O22" s="7" t="s">
        <v>14</v>
      </c>
      <c r="P22" s="7" t="s">
        <v>15</v>
      </c>
      <c r="Q22" s="7" t="s">
        <v>16</v>
      </c>
      <c r="R22" s="7" t="s">
        <v>17</v>
      </c>
      <c r="S22" s="9" t="s">
        <v>33</v>
      </c>
      <c r="T22" s="9" t="s">
        <v>30</v>
      </c>
    </row>
    <row r="23" spans="1:20" s="23" customFormat="1" ht="23.25" thickTop="1">
      <c r="A23" s="19">
        <v>1</v>
      </c>
      <c r="B23" s="19" t="s">
        <v>31</v>
      </c>
      <c r="C23" s="10" t="s">
        <v>18</v>
      </c>
      <c r="D23" s="20"/>
      <c r="E23" s="10"/>
      <c r="F23" s="21">
        <f>SUM(G23:R23)</f>
        <v>5000</v>
      </c>
      <c r="G23" s="21">
        <v>417</v>
      </c>
      <c r="H23" s="21">
        <v>417</v>
      </c>
      <c r="I23" s="21">
        <v>417</v>
      </c>
      <c r="J23" s="21">
        <v>417</v>
      </c>
      <c r="K23" s="21">
        <v>417</v>
      </c>
      <c r="L23" s="21">
        <v>417</v>
      </c>
      <c r="M23" s="21">
        <v>417</v>
      </c>
      <c r="N23" s="21">
        <v>417</v>
      </c>
      <c r="O23" s="21">
        <v>417</v>
      </c>
      <c r="P23" s="21">
        <v>417</v>
      </c>
      <c r="Q23" s="21">
        <v>417</v>
      </c>
      <c r="R23" s="21">
        <v>413</v>
      </c>
      <c r="S23" s="37"/>
      <c r="T23" s="22"/>
    </row>
    <row r="24" spans="1:20" s="23" customFormat="1" ht="11.25" hidden="1">
      <c r="A24" s="19">
        <v>2</v>
      </c>
      <c r="B24" s="19"/>
      <c r="C24" s="38" t="s">
        <v>10</v>
      </c>
      <c r="D24" s="38"/>
      <c r="E24" s="39"/>
      <c r="F24" s="21">
        <f>SUM(G24:R24)</f>
        <v>0</v>
      </c>
      <c r="G24" s="40"/>
      <c r="H24" s="41"/>
      <c r="I24" s="40"/>
      <c r="J24" s="40"/>
      <c r="K24" s="41"/>
      <c r="L24" s="41"/>
      <c r="M24" s="41"/>
      <c r="N24" s="40"/>
      <c r="O24" s="40"/>
      <c r="P24" s="40"/>
      <c r="Q24" s="40"/>
      <c r="R24" s="40"/>
      <c r="S24" s="22"/>
      <c r="T24" s="22"/>
    </row>
    <row r="25" spans="1:20" s="23" customFormat="1" ht="11.25" customHeight="1" hidden="1">
      <c r="A25" s="19">
        <v>3</v>
      </c>
      <c r="B25" s="19"/>
      <c r="C25" s="38" t="s">
        <v>6</v>
      </c>
      <c r="D25" s="38"/>
      <c r="E25" s="39"/>
      <c r="F25" s="21">
        <f>SUM(G25:R25)</f>
        <v>0</v>
      </c>
      <c r="G25" s="40"/>
      <c r="H25" s="41"/>
      <c r="I25" s="40"/>
      <c r="J25" s="41"/>
      <c r="K25" s="41"/>
      <c r="L25" s="41"/>
      <c r="M25" s="41"/>
      <c r="N25" s="40"/>
      <c r="O25" s="40"/>
      <c r="P25" s="40"/>
      <c r="Q25" s="40"/>
      <c r="R25" s="40"/>
      <c r="S25" s="22"/>
      <c r="T25" s="22"/>
    </row>
    <row r="26" spans="1:20" s="23" customFormat="1" ht="11.25" customHeight="1" hidden="1">
      <c r="A26" s="19">
        <v>3</v>
      </c>
      <c r="B26" s="19"/>
      <c r="C26" s="38" t="s">
        <v>10</v>
      </c>
      <c r="D26" s="38"/>
      <c r="E26" s="39"/>
      <c r="F26" s="21">
        <f>SUM(G26:R26)</f>
        <v>0</v>
      </c>
      <c r="G26" s="40"/>
      <c r="H26" s="41"/>
      <c r="I26" s="40"/>
      <c r="J26" s="40"/>
      <c r="K26" s="41"/>
      <c r="L26" s="41"/>
      <c r="M26" s="41"/>
      <c r="N26" s="40"/>
      <c r="O26" s="40"/>
      <c r="P26" s="40"/>
      <c r="Q26" s="40"/>
      <c r="R26" s="40"/>
      <c r="S26" s="22"/>
      <c r="T26" s="22"/>
    </row>
    <row r="27" spans="1:20" s="23" customFormat="1" ht="11.25" customHeight="1" hidden="1">
      <c r="A27" s="19">
        <v>5</v>
      </c>
      <c r="B27" s="19"/>
      <c r="C27" s="38" t="s">
        <v>10</v>
      </c>
      <c r="D27" s="38"/>
      <c r="E27" s="39"/>
      <c r="F27" s="21">
        <f>SUM(G27:R27)</f>
        <v>0</v>
      </c>
      <c r="G27" s="40"/>
      <c r="H27" s="41"/>
      <c r="I27" s="40"/>
      <c r="J27" s="40"/>
      <c r="K27" s="41"/>
      <c r="L27" s="41"/>
      <c r="M27" s="41"/>
      <c r="N27" s="40"/>
      <c r="O27" s="40"/>
      <c r="P27" s="40"/>
      <c r="Q27" s="40"/>
      <c r="R27" s="40"/>
      <c r="S27" s="22"/>
      <c r="T27" s="22"/>
    </row>
    <row r="28" spans="1:20" s="23" customFormat="1" ht="11.25" customHeight="1" hidden="1">
      <c r="A28" s="19"/>
      <c r="B28" s="19"/>
      <c r="C28" s="38"/>
      <c r="D28" s="38"/>
      <c r="E28" s="39"/>
      <c r="F28" s="21"/>
      <c r="G28" s="40"/>
      <c r="H28" s="41"/>
      <c r="I28" s="40"/>
      <c r="J28" s="40"/>
      <c r="K28" s="41"/>
      <c r="L28" s="41"/>
      <c r="M28" s="41"/>
      <c r="N28" s="40"/>
      <c r="O28" s="40"/>
      <c r="P28" s="40"/>
      <c r="Q28" s="40"/>
      <c r="R28" s="40"/>
      <c r="S28" s="22"/>
      <c r="T28" s="22"/>
    </row>
    <row r="29" spans="1:20" s="23" customFormat="1" ht="11.25" customHeight="1" hidden="1">
      <c r="A29" s="19"/>
      <c r="B29" s="19"/>
      <c r="C29" s="38"/>
      <c r="D29" s="38"/>
      <c r="E29" s="39"/>
      <c r="F29" s="21"/>
      <c r="G29" s="40"/>
      <c r="H29" s="41"/>
      <c r="I29" s="40"/>
      <c r="J29" s="40"/>
      <c r="K29" s="41"/>
      <c r="L29" s="41"/>
      <c r="M29" s="41"/>
      <c r="N29" s="40"/>
      <c r="O29" s="40"/>
      <c r="P29" s="40"/>
      <c r="Q29" s="40"/>
      <c r="R29" s="40"/>
      <c r="S29" s="22"/>
      <c r="T29" s="22"/>
    </row>
    <row r="30" spans="1:20" s="28" customFormat="1" ht="10.5">
      <c r="A30" s="24"/>
      <c r="B30" s="24" t="s">
        <v>2</v>
      </c>
      <c r="C30" s="25"/>
      <c r="D30" s="25"/>
      <c r="E30" s="25"/>
      <c r="F30" s="26">
        <f>SUM(F23:F29)</f>
        <v>5000</v>
      </c>
      <c r="G30" s="26">
        <f aca="true" t="shared" si="1" ref="G30:R30">SUM(G23:G29)</f>
        <v>417</v>
      </c>
      <c r="H30" s="26">
        <f t="shared" si="1"/>
        <v>417</v>
      </c>
      <c r="I30" s="26">
        <f t="shared" si="1"/>
        <v>417</v>
      </c>
      <c r="J30" s="26">
        <f t="shared" si="1"/>
        <v>417</v>
      </c>
      <c r="K30" s="26">
        <f t="shared" si="1"/>
        <v>417</v>
      </c>
      <c r="L30" s="26">
        <f t="shared" si="1"/>
        <v>417</v>
      </c>
      <c r="M30" s="26">
        <f t="shared" si="1"/>
        <v>417</v>
      </c>
      <c r="N30" s="26">
        <f t="shared" si="1"/>
        <v>417</v>
      </c>
      <c r="O30" s="26">
        <f t="shared" si="1"/>
        <v>417</v>
      </c>
      <c r="P30" s="26">
        <f t="shared" si="1"/>
        <v>417</v>
      </c>
      <c r="Q30" s="26">
        <f t="shared" si="1"/>
        <v>417</v>
      </c>
      <c r="R30" s="26">
        <f t="shared" si="1"/>
        <v>413</v>
      </c>
      <c r="S30" s="27">
        <f>SUM(S23:S24)</f>
        <v>0</v>
      </c>
      <c r="T30" s="27">
        <f>F30-S30</f>
        <v>5000</v>
      </c>
    </row>
    <row r="31" spans="1:20" s="28" customFormat="1" ht="10.5">
      <c r="A31" s="31"/>
      <c r="B31" s="31"/>
      <c r="C31" s="32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</row>
    <row r="32" spans="1:20" s="28" customFormat="1" ht="10.5">
      <c r="A32" s="31"/>
      <c r="B32" s="3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34"/>
    </row>
    <row r="33" spans="1:20" s="28" customFormat="1" ht="10.5">
      <c r="A33" s="31"/>
      <c r="B33" s="31"/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4"/>
      <c r="T33" s="34"/>
    </row>
    <row r="34" spans="1:20" s="5" customFormat="1" ht="14.25">
      <c r="A34" s="5" t="s">
        <v>5</v>
      </c>
      <c r="C34" s="67"/>
      <c r="D34" s="67"/>
      <c r="E34" s="67"/>
      <c r="F34" s="68"/>
      <c r="S34" s="45"/>
      <c r="T34" s="45"/>
    </row>
    <row r="35" spans="1:20" ht="49.5" customHeight="1" thickBot="1">
      <c r="A35" s="7" t="s">
        <v>0</v>
      </c>
      <c r="B35" s="7" t="s">
        <v>1</v>
      </c>
      <c r="C35" s="7" t="s">
        <v>19</v>
      </c>
      <c r="D35" s="7" t="s">
        <v>28</v>
      </c>
      <c r="E35" s="7" t="s">
        <v>29</v>
      </c>
      <c r="F35" s="8" t="s">
        <v>25</v>
      </c>
      <c r="G35" s="58" t="s">
        <v>7</v>
      </c>
      <c r="H35" s="58" t="s">
        <v>8</v>
      </c>
      <c r="I35" s="58" t="s">
        <v>9</v>
      </c>
      <c r="J35" s="58" t="s">
        <v>6</v>
      </c>
      <c r="K35" s="58" t="s">
        <v>10</v>
      </c>
      <c r="L35" s="58" t="s">
        <v>11</v>
      </c>
      <c r="M35" s="58" t="s">
        <v>12</v>
      </c>
      <c r="N35" s="58" t="s">
        <v>13</v>
      </c>
      <c r="O35" s="58" t="s">
        <v>14</v>
      </c>
      <c r="P35" s="58" t="s">
        <v>15</v>
      </c>
      <c r="Q35" s="58" t="s">
        <v>16</v>
      </c>
      <c r="R35" s="58" t="s">
        <v>17</v>
      </c>
      <c r="S35" s="9" t="s">
        <v>32</v>
      </c>
      <c r="T35" s="9" t="s">
        <v>30</v>
      </c>
    </row>
    <row r="36" spans="1:20" s="28" customFormat="1" ht="11.25" customHeight="1" thickTop="1">
      <c r="A36" s="24">
        <v>1</v>
      </c>
      <c r="B36" s="44" t="s">
        <v>21</v>
      </c>
      <c r="C36" s="25" t="s">
        <v>18</v>
      </c>
      <c r="D36" s="25"/>
      <c r="E36" s="25"/>
      <c r="F36" s="26">
        <f>SUM(F37:F41)</f>
        <v>22987</v>
      </c>
      <c r="G36" s="26">
        <f aca="true" t="shared" si="2" ref="G36:R36">SUM(G37:G40)</f>
        <v>0</v>
      </c>
      <c r="H36" s="26">
        <f t="shared" si="2"/>
        <v>0</v>
      </c>
      <c r="I36" s="26">
        <f t="shared" si="2"/>
        <v>0</v>
      </c>
      <c r="J36" s="26">
        <f t="shared" si="2"/>
        <v>0</v>
      </c>
      <c r="K36" s="26">
        <f t="shared" si="2"/>
        <v>0</v>
      </c>
      <c r="L36" s="26">
        <f t="shared" si="2"/>
        <v>0</v>
      </c>
      <c r="M36" s="26">
        <f t="shared" si="2"/>
        <v>0</v>
      </c>
      <c r="N36" s="26">
        <f t="shared" si="2"/>
        <v>0</v>
      </c>
      <c r="O36" s="26">
        <f t="shared" si="2"/>
        <v>0</v>
      </c>
      <c r="P36" s="26">
        <f t="shared" si="2"/>
        <v>17608</v>
      </c>
      <c r="Q36" s="26">
        <f t="shared" si="2"/>
        <v>0</v>
      </c>
      <c r="R36" s="26">
        <f t="shared" si="2"/>
        <v>0</v>
      </c>
      <c r="S36" s="55">
        <f>SUM(S37:S41)</f>
        <v>0</v>
      </c>
      <c r="T36" s="27">
        <f>F36-S36</f>
        <v>22987</v>
      </c>
    </row>
    <row r="37" spans="1:20" s="28" customFormat="1" ht="22.5">
      <c r="A37" s="24"/>
      <c r="B37" s="50" t="s">
        <v>67</v>
      </c>
      <c r="C37" s="43"/>
      <c r="D37" s="48"/>
      <c r="E37" s="48"/>
      <c r="F37" s="12">
        <v>7281</v>
      </c>
      <c r="G37" s="12"/>
      <c r="H37" s="12"/>
      <c r="I37" s="12"/>
      <c r="J37" s="12"/>
      <c r="K37" s="12"/>
      <c r="L37" s="12"/>
      <c r="M37" s="12"/>
      <c r="N37" s="12"/>
      <c r="O37" s="12"/>
      <c r="P37" s="12">
        <v>17608</v>
      </c>
      <c r="Q37" s="12"/>
      <c r="R37" s="12"/>
      <c r="S37" s="17"/>
      <c r="T37" s="17"/>
    </row>
    <row r="38" spans="1:20" s="28" customFormat="1" ht="9.75" customHeight="1">
      <c r="A38" s="24"/>
      <c r="B38" s="50" t="s">
        <v>68</v>
      </c>
      <c r="C38" s="43"/>
      <c r="D38" s="48"/>
      <c r="E38" s="48"/>
      <c r="F38" s="12">
        <v>2304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7"/>
      <c r="T38" s="17"/>
    </row>
    <row r="39" spans="1:20" s="28" customFormat="1" ht="22.5">
      <c r="A39" s="24"/>
      <c r="B39" s="50" t="s">
        <v>69</v>
      </c>
      <c r="C39" s="43"/>
      <c r="D39" s="48"/>
      <c r="E39" s="48"/>
      <c r="F39" s="12">
        <v>11083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7"/>
      <c r="T39" s="17"/>
    </row>
    <row r="40" spans="1:20" s="28" customFormat="1" ht="22.5">
      <c r="A40" s="24"/>
      <c r="B40" s="50" t="s">
        <v>70</v>
      </c>
      <c r="C40" s="43"/>
      <c r="D40" s="48"/>
      <c r="E40" s="48"/>
      <c r="F40" s="12">
        <v>2169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7"/>
      <c r="T40" s="17"/>
    </row>
    <row r="41" spans="1:20" s="28" customFormat="1" ht="22.5">
      <c r="A41" s="24"/>
      <c r="B41" s="50" t="s">
        <v>71</v>
      </c>
      <c r="C41" s="25"/>
      <c r="D41" s="48"/>
      <c r="E41" s="48"/>
      <c r="F41" s="12">
        <v>150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17"/>
      <c r="T41" s="17"/>
    </row>
    <row r="42" spans="1:23" s="28" customFormat="1" ht="10.5">
      <c r="A42" s="24">
        <v>2</v>
      </c>
      <c r="B42" s="24" t="s">
        <v>20</v>
      </c>
      <c r="C42" s="25" t="s">
        <v>18</v>
      </c>
      <c r="D42" s="25"/>
      <c r="E42" s="25"/>
      <c r="F42" s="26">
        <f aca="true" t="shared" si="3" ref="F42:S42">SUM(F43:F52)</f>
        <v>21560</v>
      </c>
      <c r="G42" s="26">
        <f t="shared" si="3"/>
        <v>1625</v>
      </c>
      <c r="H42" s="26">
        <f t="shared" si="3"/>
        <v>0</v>
      </c>
      <c r="I42" s="26">
        <f t="shared" si="3"/>
        <v>4384</v>
      </c>
      <c r="J42" s="26">
        <f t="shared" si="3"/>
        <v>11570</v>
      </c>
      <c r="K42" s="26">
        <f t="shared" si="3"/>
        <v>6372</v>
      </c>
      <c r="L42" s="26">
        <f t="shared" si="3"/>
        <v>3543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1500</v>
      </c>
      <c r="S42" s="27">
        <f t="shared" si="3"/>
        <v>0</v>
      </c>
      <c r="T42" s="27">
        <f>F42-S42</f>
        <v>21560</v>
      </c>
      <c r="U42" s="34"/>
      <c r="V42" s="34"/>
      <c r="W42" s="36"/>
    </row>
    <row r="43" spans="1:20" ht="22.5">
      <c r="A43" s="15"/>
      <c r="B43" s="50" t="s">
        <v>72</v>
      </c>
      <c r="C43" s="43"/>
      <c r="D43" s="48"/>
      <c r="E43" s="46"/>
      <c r="F43" s="12">
        <v>4418</v>
      </c>
      <c r="G43" s="12">
        <v>1625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7"/>
      <c r="T43" s="17"/>
    </row>
    <row r="44" spans="1:20" ht="22.5">
      <c r="A44" s="15"/>
      <c r="B44" s="50" t="s">
        <v>73</v>
      </c>
      <c r="C44" s="43"/>
      <c r="D44" s="48"/>
      <c r="E44" s="46"/>
      <c r="F44" s="12">
        <v>875</v>
      </c>
      <c r="G44" s="12"/>
      <c r="H44" s="12"/>
      <c r="I44" s="12">
        <v>4384</v>
      </c>
      <c r="J44" s="12"/>
      <c r="K44" s="12"/>
      <c r="L44" s="12"/>
      <c r="M44" s="12"/>
      <c r="N44" s="12"/>
      <c r="O44" s="12"/>
      <c r="P44" s="12"/>
      <c r="Q44" s="12"/>
      <c r="R44" s="12"/>
      <c r="S44" s="17"/>
      <c r="T44" s="17"/>
    </row>
    <row r="45" spans="1:20" ht="22.5">
      <c r="A45" s="15"/>
      <c r="B45" s="50" t="s">
        <v>74</v>
      </c>
      <c r="C45" s="43"/>
      <c r="D45" s="48"/>
      <c r="E45" s="46"/>
      <c r="F45" s="12">
        <v>3495</v>
      </c>
      <c r="G45" s="12"/>
      <c r="H45" s="12"/>
      <c r="I45" s="12"/>
      <c r="J45" s="12">
        <v>769</v>
      </c>
      <c r="K45" s="12"/>
      <c r="L45" s="12"/>
      <c r="M45" s="12"/>
      <c r="N45" s="12"/>
      <c r="O45" s="12"/>
      <c r="P45" s="12"/>
      <c r="Q45" s="12"/>
      <c r="R45" s="12"/>
      <c r="S45" s="17"/>
      <c r="T45" s="17"/>
    </row>
    <row r="46" spans="1:20" ht="11.25">
      <c r="A46" s="15"/>
      <c r="B46" s="56" t="s">
        <v>75</v>
      </c>
      <c r="C46" s="51"/>
      <c r="D46" s="51"/>
      <c r="E46" s="46"/>
      <c r="F46" s="12">
        <v>4269</v>
      </c>
      <c r="G46" s="52"/>
      <c r="H46" s="52"/>
      <c r="I46" s="52"/>
      <c r="J46" s="52"/>
      <c r="K46" s="52">
        <v>6372</v>
      </c>
      <c r="L46" s="52"/>
      <c r="M46" s="52"/>
      <c r="N46" s="52"/>
      <c r="O46" s="52"/>
      <c r="P46" s="52"/>
      <c r="Q46" s="52"/>
      <c r="R46" s="52"/>
      <c r="S46" s="53"/>
      <c r="T46" s="53"/>
    </row>
    <row r="47" spans="1:20" ht="22.5">
      <c r="A47" s="15"/>
      <c r="B47" s="50" t="s">
        <v>76</v>
      </c>
      <c r="C47" s="43"/>
      <c r="D47" s="48"/>
      <c r="E47" s="46"/>
      <c r="F47" s="12">
        <v>4406</v>
      </c>
      <c r="G47" s="12"/>
      <c r="H47" s="12"/>
      <c r="I47" s="12"/>
      <c r="J47" s="12"/>
      <c r="K47" s="12"/>
      <c r="L47" s="12">
        <v>3543</v>
      </c>
      <c r="M47" s="12"/>
      <c r="N47" s="12"/>
      <c r="O47" s="12"/>
      <c r="P47" s="12"/>
      <c r="Q47" s="12"/>
      <c r="R47" s="12"/>
      <c r="S47" s="17"/>
      <c r="T47" s="17"/>
    </row>
    <row r="48" spans="1:20" ht="22.5">
      <c r="A48" s="15"/>
      <c r="B48" s="50" t="s">
        <v>77</v>
      </c>
      <c r="C48" s="43"/>
      <c r="D48" s="43"/>
      <c r="E48" s="43"/>
      <c r="F48" s="12">
        <v>487</v>
      </c>
      <c r="G48" s="12"/>
      <c r="H48" s="12"/>
      <c r="I48" s="12"/>
      <c r="J48" s="12">
        <v>10801</v>
      </c>
      <c r="K48" s="12"/>
      <c r="L48" s="12"/>
      <c r="M48" s="12"/>
      <c r="N48" s="12"/>
      <c r="O48" s="12"/>
      <c r="P48" s="12"/>
      <c r="Q48" s="12"/>
      <c r="R48" s="12"/>
      <c r="S48" s="17"/>
      <c r="T48" s="17"/>
    </row>
    <row r="49" spans="1:20" ht="22.5">
      <c r="A49" s="15"/>
      <c r="B49" s="50" t="s">
        <v>78</v>
      </c>
      <c r="C49" s="43"/>
      <c r="D49" s="48"/>
      <c r="E49" s="46"/>
      <c r="F49" s="12">
        <v>834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7"/>
      <c r="T49" s="17"/>
    </row>
    <row r="50" spans="1:20" ht="22.5">
      <c r="A50" s="15"/>
      <c r="B50" s="50" t="s">
        <v>79</v>
      </c>
      <c r="C50" s="43"/>
      <c r="D50" s="48"/>
      <c r="E50" s="46"/>
      <c r="F50" s="12">
        <v>398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7"/>
      <c r="T50" s="17"/>
    </row>
    <row r="51" spans="1:20" ht="22.5">
      <c r="A51" s="15"/>
      <c r="B51" s="50" t="s">
        <v>80</v>
      </c>
      <c r="C51" s="43"/>
      <c r="D51" s="48"/>
      <c r="E51" s="46"/>
      <c r="F51" s="12">
        <v>378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7"/>
      <c r="T51" s="17"/>
    </row>
    <row r="52" spans="1:20" s="11" customFormat="1" ht="11.25">
      <c r="A52" s="69"/>
      <c r="B52" s="64" t="s">
        <v>26</v>
      </c>
      <c r="C52" s="70"/>
      <c r="D52" s="70"/>
      <c r="E52" s="70"/>
      <c r="F52" s="63">
        <v>2000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>
        <v>1500</v>
      </c>
      <c r="S52" s="16"/>
      <c r="T52" s="16"/>
    </row>
    <row r="53" spans="1:20" s="28" customFormat="1" ht="11.25" hidden="1">
      <c r="A53" s="71"/>
      <c r="B53" s="50"/>
      <c r="C53" s="43"/>
      <c r="D53" s="48"/>
      <c r="E53" s="4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7">
        <v>741.39</v>
      </c>
      <c r="T53" s="17"/>
    </row>
    <row r="54" spans="1:20" s="28" customFormat="1" ht="11.25" hidden="1">
      <c r="A54" s="71"/>
      <c r="B54" s="50"/>
      <c r="C54" s="43"/>
      <c r="D54" s="48"/>
      <c r="E54" s="4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7">
        <v>135.69</v>
      </c>
      <c r="T54" s="17"/>
    </row>
    <row r="55" spans="1:20" s="28" customFormat="1" ht="11.25" hidden="1">
      <c r="A55" s="71"/>
      <c r="B55" s="50"/>
      <c r="C55" s="43"/>
      <c r="D55" s="48"/>
      <c r="E55" s="4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7">
        <v>17.29</v>
      </c>
      <c r="T55" s="17"/>
    </row>
    <row r="56" spans="1:20" s="28" customFormat="1" ht="11.25" hidden="1">
      <c r="A56" s="71"/>
      <c r="B56" s="50"/>
      <c r="C56" s="43"/>
      <c r="D56" s="48"/>
      <c r="E56" s="4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7">
        <v>50.07</v>
      </c>
      <c r="T56" s="17"/>
    </row>
    <row r="57" spans="1:20" s="28" customFormat="1" ht="11.25" hidden="1">
      <c r="A57" s="71"/>
      <c r="B57" s="50"/>
      <c r="C57" s="43"/>
      <c r="D57" s="48"/>
      <c r="E57" s="4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7">
        <v>10.01</v>
      </c>
      <c r="T57" s="17"/>
    </row>
    <row r="58" spans="1:20" s="28" customFormat="1" ht="11.25" hidden="1">
      <c r="A58" s="71"/>
      <c r="B58" s="50"/>
      <c r="C58" s="43"/>
      <c r="D58" s="51"/>
      <c r="E58" s="4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7">
        <f>1517.14</f>
        <v>1517.14</v>
      </c>
      <c r="T58" s="17"/>
    </row>
    <row r="59" spans="1:20" s="28" customFormat="1" ht="11.25" hidden="1">
      <c r="A59" s="71"/>
      <c r="B59" s="50"/>
      <c r="C59" s="43"/>
      <c r="D59" s="51"/>
      <c r="E59" s="4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7">
        <f>152.55-49.53</f>
        <v>103.02000000000001</v>
      </c>
      <c r="T59" s="17"/>
    </row>
    <row r="60" spans="1:20" s="28" customFormat="1" ht="11.25" hidden="1">
      <c r="A60" s="71"/>
      <c r="B60" s="50"/>
      <c r="C60" s="43"/>
      <c r="D60" s="51"/>
      <c r="E60" s="4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7">
        <v>6.68</v>
      </c>
      <c r="T60" s="17"/>
    </row>
    <row r="61" spans="1:20" s="28" customFormat="1" ht="11.25" hidden="1">
      <c r="A61" s="71"/>
      <c r="B61" s="50"/>
      <c r="C61" s="43"/>
      <c r="D61" s="51"/>
      <c r="E61" s="4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7">
        <v>69.73</v>
      </c>
      <c r="T61" s="17"/>
    </row>
    <row r="62" spans="1:20" s="28" customFormat="1" ht="11.25" hidden="1">
      <c r="A62" s="71"/>
      <c r="B62" s="50"/>
      <c r="C62" s="43"/>
      <c r="D62" s="51"/>
      <c r="E62" s="4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7">
        <v>35.29</v>
      </c>
      <c r="T62" s="17"/>
    </row>
    <row r="63" spans="1:20" s="28" customFormat="1" ht="11.25" hidden="1">
      <c r="A63" s="71"/>
      <c r="B63" s="50"/>
      <c r="C63" s="43"/>
      <c r="D63" s="51"/>
      <c r="E63" s="4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7">
        <v>32.21</v>
      </c>
      <c r="T63" s="17"/>
    </row>
    <row r="64" spans="1:20" s="28" customFormat="1" ht="11.25" hidden="1">
      <c r="A64" s="71"/>
      <c r="B64" s="50"/>
      <c r="C64" s="43"/>
      <c r="D64" s="51"/>
      <c r="E64" s="4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7">
        <v>50.6</v>
      </c>
      <c r="T64" s="17"/>
    </row>
    <row r="65" spans="1:20" s="28" customFormat="1" ht="11.25" hidden="1">
      <c r="A65" s="71"/>
      <c r="B65" s="50"/>
      <c r="C65" s="43"/>
      <c r="D65" s="51"/>
      <c r="E65" s="4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7">
        <v>74.39</v>
      </c>
      <c r="T65" s="17"/>
    </row>
    <row r="66" spans="1:20" s="28" customFormat="1" ht="11.25" hidden="1">
      <c r="A66" s="71"/>
      <c r="B66" s="50"/>
      <c r="C66" s="43"/>
      <c r="D66" s="51"/>
      <c r="E66" s="4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7">
        <f>69.35+16.3</f>
        <v>85.64999999999999</v>
      </c>
      <c r="T66" s="17"/>
    </row>
    <row r="67" spans="1:20" s="28" customFormat="1" ht="11.25" hidden="1">
      <c r="A67" s="71"/>
      <c r="B67" s="50"/>
      <c r="C67" s="43"/>
      <c r="D67" s="51"/>
      <c r="E67" s="4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7">
        <v>638.86</v>
      </c>
      <c r="T67" s="17"/>
    </row>
    <row r="68" spans="1:20" s="28" customFormat="1" ht="11.25" hidden="1">
      <c r="A68" s="71"/>
      <c r="B68" s="50"/>
      <c r="C68" s="43"/>
      <c r="D68" s="51"/>
      <c r="E68" s="4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7">
        <v>284.68</v>
      </c>
      <c r="T68" s="17"/>
    </row>
    <row r="69" spans="1:20" s="28" customFormat="1" ht="11.25" hidden="1">
      <c r="A69" s="71"/>
      <c r="B69" s="50"/>
      <c r="C69" s="43"/>
      <c r="D69" s="51"/>
      <c r="E69" s="4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7">
        <v>17.76</v>
      </c>
      <c r="T69" s="17"/>
    </row>
    <row r="70" spans="1:20" s="28" customFormat="1" ht="11.25" hidden="1">
      <c r="A70" s="71"/>
      <c r="B70" s="50"/>
      <c r="C70" s="43"/>
      <c r="D70" s="51"/>
      <c r="E70" s="4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7">
        <f>225.17+25.22</f>
        <v>250.39</v>
      </c>
      <c r="T70" s="17"/>
    </row>
    <row r="71" spans="1:20" s="28" customFormat="1" ht="11.25" hidden="1">
      <c r="A71" s="71"/>
      <c r="B71" s="50"/>
      <c r="C71" s="43"/>
      <c r="D71" s="51"/>
      <c r="E71" s="4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7">
        <v>625.18</v>
      </c>
      <c r="T71" s="17"/>
    </row>
    <row r="72" spans="1:20" s="28" customFormat="1" ht="11.25" hidden="1">
      <c r="A72" s="71"/>
      <c r="B72" s="50"/>
      <c r="C72" s="43"/>
      <c r="D72" s="48"/>
      <c r="E72" s="4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7">
        <v>9.2</v>
      </c>
      <c r="T72" s="17"/>
    </row>
    <row r="73" spans="1:20" s="28" customFormat="1" ht="11.25" hidden="1">
      <c r="A73" s="71"/>
      <c r="B73" s="50"/>
      <c r="C73" s="43"/>
      <c r="D73" s="48"/>
      <c r="E73" s="4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7"/>
      <c r="T73" s="17"/>
    </row>
    <row r="74" spans="1:20" s="28" customFormat="1" ht="11.25" hidden="1">
      <c r="A74" s="71"/>
      <c r="B74" s="50"/>
      <c r="C74" s="43"/>
      <c r="D74" s="48"/>
      <c r="E74" s="4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7"/>
      <c r="T74" s="17"/>
    </row>
    <row r="75" spans="1:20" s="28" customFormat="1" ht="11.25" hidden="1">
      <c r="A75" s="71"/>
      <c r="B75" s="50"/>
      <c r="C75" s="43"/>
      <c r="D75" s="38"/>
      <c r="E75" s="4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7"/>
      <c r="T75" s="17"/>
    </row>
    <row r="76" spans="1:20" s="28" customFormat="1" ht="11.25" hidden="1">
      <c r="A76" s="71"/>
      <c r="B76" s="50"/>
      <c r="C76" s="43"/>
      <c r="D76" s="48"/>
      <c r="E76" s="4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7"/>
      <c r="T76" s="17"/>
    </row>
    <row r="77" spans="1:20" s="28" customFormat="1" ht="11.25" hidden="1">
      <c r="A77" s="71"/>
      <c r="B77" s="50"/>
      <c r="C77" s="43"/>
      <c r="D77" s="43"/>
      <c r="E77" s="43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7"/>
      <c r="T77" s="17"/>
    </row>
    <row r="78" spans="1:20" s="59" customFormat="1" ht="10.5">
      <c r="A78" s="44">
        <v>3</v>
      </c>
      <c r="B78" s="49" t="s">
        <v>27</v>
      </c>
      <c r="C78" s="49"/>
      <c r="D78" s="47"/>
      <c r="E78" s="49"/>
      <c r="F78" s="61">
        <f aca="true" t="shared" si="4" ref="F78:S78">SUM(F79:F84)</f>
        <v>52138</v>
      </c>
      <c r="G78" s="61">
        <f t="shared" si="4"/>
        <v>0</v>
      </c>
      <c r="H78" s="61">
        <f t="shared" si="4"/>
        <v>0</v>
      </c>
      <c r="I78" s="61">
        <f t="shared" si="4"/>
        <v>0</v>
      </c>
      <c r="J78" s="61">
        <f t="shared" si="4"/>
        <v>0</v>
      </c>
      <c r="K78" s="61">
        <f t="shared" si="4"/>
        <v>0</v>
      </c>
      <c r="L78" s="61">
        <f t="shared" si="4"/>
        <v>0</v>
      </c>
      <c r="M78" s="61">
        <f t="shared" si="4"/>
        <v>65617</v>
      </c>
      <c r="N78" s="61">
        <f t="shared" si="4"/>
        <v>0</v>
      </c>
      <c r="O78" s="61">
        <f t="shared" si="4"/>
        <v>0</v>
      </c>
      <c r="P78" s="61">
        <f t="shared" si="4"/>
        <v>0</v>
      </c>
      <c r="Q78" s="61">
        <f t="shared" si="4"/>
        <v>0</v>
      </c>
      <c r="R78" s="61">
        <f t="shared" si="4"/>
        <v>0</v>
      </c>
      <c r="S78" s="42">
        <f t="shared" si="4"/>
        <v>0</v>
      </c>
      <c r="T78" s="27">
        <f>F78-S78</f>
        <v>52138</v>
      </c>
    </row>
    <row r="79" spans="1:20" s="60" customFormat="1" ht="11.25">
      <c r="A79" s="66"/>
      <c r="B79" s="14" t="s">
        <v>34</v>
      </c>
      <c r="C79" s="20" t="s">
        <v>11</v>
      </c>
      <c r="D79" s="20"/>
      <c r="E79" s="18"/>
      <c r="F79" s="12">
        <v>991</v>
      </c>
      <c r="G79" s="57"/>
      <c r="H79" s="57"/>
      <c r="I79" s="57"/>
      <c r="J79" s="57"/>
      <c r="K79" s="57"/>
      <c r="L79" s="57"/>
      <c r="M79" s="57">
        <v>991</v>
      </c>
      <c r="N79" s="57"/>
      <c r="O79" s="57"/>
      <c r="P79" s="57"/>
      <c r="Q79" s="57"/>
      <c r="R79" s="57"/>
      <c r="S79" s="62"/>
      <c r="T79" s="13"/>
    </row>
    <row r="80" spans="1:20" s="60" customFormat="1" ht="11.25">
      <c r="A80" s="66"/>
      <c r="B80" s="14" t="s">
        <v>62</v>
      </c>
      <c r="C80" s="20" t="s">
        <v>11</v>
      </c>
      <c r="D80" s="20"/>
      <c r="E80" s="18"/>
      <c r="F80" s="12">
        <v>10910</v>
      </c>
      <c r="G80" s="57"/>
      <c r="H80" s="57"/>
      <c r="I80" s="57"/>
      <c r="J80" s="57"/>
      <c r="K80" s="57"/>
      <c r="L80" s="57"/>
      <c r="M80" s="57">
        <v>10910</v>
      </c>
      <c r="N80" s="57"/>
      <c r="O80" s="57"/>
      <c r="P80" s="57"/>
      <c r="Q80" s="57"/>
      <c r="R80" s="57"/>
      <c r="S80" s="62"/>
      <c r="T80" s="13"/>
    </row>
    <row r="81" spans="1:21" s="60" customFormat="1" ht="11.25">
      <c r="A81" s="66"/>
      <c r="B81" s="14" t="s">
        <v>63</v>
      </c>
      <c r="C81" s="20" t="s">
        <v>12</v>
      </c>
      <c r="D81" s="20"/>
      <c r="E81" s="78"/>
      <c r="F81" s="12">
        <v>9499</v>
      </c>
      <c r="G81" s="57"/>
      <c r="H81" s="57"/>
      <c r="I81" s="57"/>
      <c r="J81" s="57"/>
      <c r="K81" s="57"/>
      <c r="L81" s="57"/>
      <c r="M81" s="57">
        <v>32541</v>
      </c>
      <c r="N81" s="57"/>
      <c r="O81" s="57"/>
      <c r="P81" s="57"/>
      <c r="Q81" s="57"/>
      <c r="R81" s="57"/>
      <c r="S81" s="62"/>
      <c r="T81" s="13"/>
      <c r="U81" s="79"/>
    </row>
    <row r="82" spans="1:21" s="60" customFormat="1" ht="11.25">
      <c r="A82" s="66"/>
      <c r="B82" s="14" t="s">
        <v>64</v>
      </c>
      <c r="C82" s="20" t="s">
        <v>12</v>
      </c>
      <c r="D82" s="20"/>
      <c r="E82" s="78"/>
      <c r="F82" s="12">
        <v>13115</v>
      </c>
      <c r="G82" s="57"/>
      <c r="H82" s="57"/>
      <c r="I82" s="57"/>
      <c r="J82" s="57"/>
      <c r="K82" s="57"/>
      <c r="L82" s="57"/>
      <c r="M82" s="57">
        <v>18150</v>
      </c>
      <c r="N82" s="57"/>
      <c r="O82" s="57"/>
      <c r="P82" s="57"/>
      <c r="Q82" s="57"/>
      <c r="R82" s="57"/>
      <c r="S82" s="62"/>
      <c r="T82" s="13"/>
      <c r="U82" s="79"/>
    </row>
    <row r="83" spans="1:21" s="60" customFormat="1" ht="11.25">
      <c r="A83" s="66"/>
      <c r="B83" s="14" t="s">
        <v>65</v>
      </c>
      <c r="C83" s="20" t="s">
        <v>13</v>
      </c>
      <c r="D83" s="20"/>
      <c r="E83" s="18"/>
      <c r="F83" s="12">
        <v>2113</v>
      </c>
      <c r="G83" s="57"/>
      <c r="H83" s="57"/>
      <c r="I83" s="57"/>
      <c r="J83" s="57"/>
      <c r="K83" s="57"/>
      <c r="L83" s="57"/>
      <c r="M83" s="57">
        <v>3025</v>
      </c>
      <c r="N83" s="57"/>
      <c r="O83" s="57"/>
      <c r="P83" s="57"/>
      <c r="Q83" s="57"/>
      <c r="R83" s="57"/>
      <c r="S83" s="62"/>
      <c r="T83" s="13"/>
      <c r="U83" s="90"/>
    </row>
    <row r="84" spans="1:20" s="60" customFormat="1" ht="11.25">
      <c r="A84" s="66"/>
      <c r="B84" s="14" t="s">
        <v>66</v>
      </c>
      <c r="C84" s="20" t="s">
        <v>11</v>
      </c>
      <c r="D84" s="20"/>
      <c r="E84" s="18"/>
      <c r="F84" s="12">
        <v>15510</v>
      </c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62"/>
      <c r="T84" s="13"/>
    </row>
    <row r="85" spans="1:20" s="89" customFormat="1" ht="21">
      <c r="A85" s="82">
        <v>4</v>
      </c>
      <c r="B85" s="83" t="s">
        <v>81</v>
      </c>
      <c r="C85" s="84" t="s">
        <v>85</v>
      </c>
      <c r="D85" s="84"/>
      <c r="E85" s="83"/>
      <c r="F85" s="85">
        <v>8606</v>
      </c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7"/>
      <c r="T85" s="88"/>
    </row>
    <row r="86" spans="1:20" s="89" customFormat="1" ht="42">
      <c r="A86" s="82">
        <v>5</v>
      </c>
      <c r="B86" s="83" t="s">
        <v>82</v>
      </c>
      <c r="C86" s="84" t="s">
        <v>6</v>
      </c>
      <c r="D86" s="84"/>
      <c r="E86" s="83"/>
      <c r="F86" s="85">
        <v>19800</v>
      </c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/>
      <c r="T86" s="88"/>
    </row>
    <row r="87" spans="1:20" s="89" customFormat="1" ht="21">
      <c r="A87" s="82">
        <v>6</v>
      </c>
      <c r="B87" s="83" t="s">
        <v>83</v>
      </c>
      <c r="C87" s="84" t="s">
        <v>85</v>
      </c>
      <c r="D87" s="84"/>
      <c r="E87" s="83"/>
      <c r="F87" s="85">
        <v>2000</v>
      </c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7"/>
      <c r="T87" s="88"/>
    </row>
    <row r="88" spans="1:20" s="89" customFormat="1" ht="21">
      <c r="A88" s="82">
        <v>7</v>
      </c>
      <c r="B88" s="83" t="s">
        <v>84</v>
      </c>
      <c r="C88" s="84" t="s">
        <v>9</v>
      </c>
      <c r="D88" s="84"/>
      <c r="E88" s="83"/>
      <c r="F88" s="85">
        <v>800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7"/>
      <c r="T88" s="88"/>
    </row>
    <row r="89" spans="1:20" s="60" customFormat="1" ht="11.25" hidden="1">
      <c r="A89" s="66"/>
      <c r="B89" s="14"/>
      <c r="C89" s="20"/>
      <c r="D89" s="20"/>
      <c r="E89" s="18"/>
      <c r="F89" s="12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62"/>
      <c r="T89" s="13"/>
    </row>
    <row r="90" spans="1:20" s="28" customFormat="1" ht="10.5">
      <c r="A90" s="24"/>
      <c r="B90" s="24" t="s">
        <v>2</v>
      </c>
      <c r="C90" s="25"/>
      <c r="D90" s="25"/>
      <c r="E90" s="25"/>
      <c r="F90" s="26">
        <f>F36+F42+F78+F85+F86+F87</f>
        <v>127091</v>
      </c>
      <c r="G90" s="26">
        <f aca="true" t="shared" si="5" ref="G90:S90">G36+G42+G78</f>
        <v>1625</v>
      </c>
      <c r="H90" s="26">
        <f t="shared" si="5"/>
        <v>0</v>
      </c>
      <c r="I90" s="26">
        <f t="shared" si="5"/>
        <v>4384</v>
      </c>
      <c r="J90" s="26">
        <f t="shared" si="5"/>
        <v>11570</v>
      </c>
      <c r="K90" s="26">
        <f t="shared" si="5"/>
        <v>6372</v>
      </c>
      <c r="L90" s="26">
        <f t="shared" si="5"/>
        <v>3543</v>
      </c>
      <c r="M90" s="26">
        <f t="shared" si="5"/>
        <v>65617</v>
      </c>
      <c r="N90" s="26">
        <f t="shared" si="5"/>
        <v>0</v>
      </c>
      <c r="O90" s="26">
        <f t="shared" si="5"/>
        <v>0</v>
      </c>
      <c r="P90" s="26">
        <f t="shared" si="5"/>
        <v>17608</v>
      </c>
      <c r="Q90" s="26">
        <f t="shared" si="5"/>
        <v>0</v>
      </c>
      <c r="R90" s="26">
        <f t="shared" si="5"/>
        <v>1500</v>
      </c>
      <c r="S90" s="27">
        <f t="shared" si="5"/>
        <v>0</v>
      </c>
      <c r="T90" s="27"/>
    </row>
    <row r="91" ht="11.25"/>
    <row r="92" ht="11.25">
      <c r="G92" s="6"/>
    </row>
    <row r="93" ht="11.25">
      <c r="G93" s="6"/>
    </row>
    <row r="94" ht="11.25">
      <c r="G94" s="6"/>
    </row>
    <row r="95" ht="11.25">
      <c r="G95" s="6"/>
    </row>
    <row r="96" ht="11.25"/>
    <row r="97" spans="1:20" ht="15.75">
      <c r="A97" s="95" t="s">
        <v>23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18" ht="11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ht="14.25">
      <c r="A99" s="5" t="s">
        <v>3</v>
      </c>
    </row>
    <row r="100" spans="1:20" ht="36.75" customHeight="1" thickBot="1">
      <c r="A100" s="7" t="s">
        <v>0</v>
      </c>
      <c r="B100" s="7" t="s">
        <v>1</v>
      </c>
      <c r="C100" s="7" t="s">
        <v>19</v>
      </c>
      <c r="D100" s="29" t="s">
        <v>28</v>
      </c>
      <c r="E100" s="29" t="s">
        <v>29</v>
      </c>
      <c r="F100" s="8" t="s">
        <v>24</v>
      </c>
      <c r="G100" s="58" t="s">
        <v>7</v>
      </c>
      <c r="H100" s="58" t="s">
        <v>8</v>
      </c>
      <c r="I100" s="58" t="s">
        <v>9</v>
      </c>
      <c r="J100" s="58" t="s">
        <v>6</v>
      </c>
      <c r="K100" s="58" t="s">
        <v>10</v>
      </c>
      <c r="L100" s="58" t="s">
        <v>11</v>
      </c>
      <c r="M100" s="58" t="s">
        <v>12</v>
      </c>
      <c r="N100" s="58" t="s">
        <v>13</v>
      </c>
      <c r="O100" s="58" t="s">
        <v>14</v>
      </c>
      <c r="P100" s="58" t="s">
        <v>15</v>
      </c>
      <c r="Q100" s="58" t="s">
        <v>16</v>
      </c>
      <c r="R100" s="58" t="s">
        <v>17</v>
      </c>
      <c r="S100" s="9" t="s">
        <v>32</v>
      </c>
      <c r="T100" s="9" t="s">
        <v>30</v>
      </c>
    </row>
    <row r="101" spans="1:20" s="23" customFormat="1" ht="23.25" thickTop="1">
      <c r="A101" s="19">
        <v>1</v>
      </c>
      <c r="B101" s="19" t="s">
        <v>38</v>
      </c>
      <c r="C101" s="38" t="s">
        <v>8</v>
      </c>
      <c r="D101" s="38"/>
      <c r="E101" s="38"/>
      <c r="F101" s="12">
        <f>SUM(G101:R101)</f>
        <v>11000</v>
      </c>
      <c r="G101" s="54"/>
      <c r="H101" s="54">
        <v>11000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37"/>
      <c r="T101" s="22"/>
    </row>
    <row r="102" spans="1:20" s="23" customFormat="1" ht="22.5">
      <c r="A102" s="19">
        <v>2</v>
      </c>
      <c r="B102" s="19" t="s">
        <v>39</v>
      </c>
      <c r="C102" s="38" t="s">
        <v>6</v>
      </c>
      <c r="D102" s="38"/>
      <c r="E102" s="38"/>
      <c r="F102" s="12">
        <f aca="true" t="shared" si="6" ref="F102:F108">SUM(G102:R102)</f>
        <v>20000</v>
      </c>
      <c r="G102" s="61"/>
      <c r="H102" s="21"/>
      <c r="I102" s="21"/>
      <c r="J102" s="21">
        <v>20000</v>
      </c>
      <c r="K102" s="21"/>
      <c r="L102" s="57"/>
      <c r="M102" s="21"/>
      <c r="N102" s="21"/>
      <c r="O102" s="21"/>
      <c r="P102" s="21"/>
      <c r="Q102" s="21"/>
      <c r="R102" s="21"/>
      <c r="S102" s="22"/>
      <c r="T102" s="22"/>
    </row>
    <row r="103" spans="1:20" s="23" customFormat="1" ht="22.5">
      <c r="A103" s="19">
        <v>3</v>
      </c>
      <c r="B103" s="19" t="s">
        <v>40</v>
      </c>
      <c r="C103" s="38" t="s">
        <v>13</v>
      </c>
      <c r="D103" s="38"/>
      <c r="E103" s="38"/>
      <c r="F103" s="12">
        <f t="shared" si="6"/>
        <v>64350</v>
      </c>
      <c r="G103" s="21"/>
      <c r="H103" s="21"/>
      <c r="I103" s="21"/>
      <c r="J103" s="21"/>
      <c r="K103" s="21"/>
      <c r="L103" s="21"/>
      <c r="M103" s="21"/>
      <c r="N103" s="21">
        <v>64350</v>
      </c>
      <c r="O103" s="21"/>
      <c r="P103" s="21"/>
      <c r="Q103" s="21"/>
      <c r="R103" s="21"/>
      <c r="S103" s="22"/>
      <c r="T103" s="22"/>
    </row>
    <row r="104" spans="1:20" s="23" customFormat="1" ht="33.75">
      <c r="A104" s="19">
        <v>4</v>
      </c>
      <c r="B104" s="19" t="s">
        <v>41</v>
      </c>
      <c r="C104" s="38" t="s">
        <v>6</v>
      </c>
      <c r="D104" s="38"/>
      <c r="E104" s="38"/>
      <c r="F104" s="12">
        <f t="shared" si="6"/>
        <v>19500</v>
      </c>
      <c r="G104" s="21"/>
      <c r="H104" s="21"/>
      <c r="I104" s="21"/>
      <c r="J104" s="21">
        <v>19500</v>
      </c>
      <c r="K104" s="21"/>
      <c r="L104" s="21"/>
      <c r="M104" s="21"/>
      <c r="N104" s="21"/>
      <c r="O104" s="21"/>
      <c r="P104" s="21"/>
      <c r="Q104" s="21"/>
      <c r="R104" s="21"/>
      <c r="S104" s="22"/>
      <c r="T104" s="22"/>
    </row>
    <row r="105" spans="1:20" s="23" customFormat="1" ht="45">
      <c r="A105" s="19">
        <v>5</v>
      </c>
      <c r="B105" s="19" t="s">
        <v>42</v>
      </c>
      <c r="C105" s="38" t="s">
        <v>15</v>
      </c>
      <c r="D105" s="38"/>
      <c r="E105" s="38"/>
      <c r="F105" s="12">
        <f t="shared" si="6"/>
        <v>25500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>
        <v>25500</v>
      </c>
      <c r="Q105" s="21"/>
      <c r="R105" s="21"/>
      <c r="S105" s="22"/>
      <c r="T105" s="22"/>
    </row>
    <row r="106" spans="1:20" s="23" customFormat="1" ht="22.5">
      <c r="A106" s="19">
        <v>6</v>
      </c>
      <c r="B106" s="19" t="s">
        <v>43</v>
      </c>
      <c r="C106" s="38" t="s">
        <v>8</v>
      </c>
      <c r="D106" s="38"/>
      <c r="E106" s="38"/>
      <c r="F106" s="12">
        <f t="shared" si="6"/>
        <v>5500</v>
      </c>
      <c r="G106" s="61"/>
      <c r="H106" s="21">
        <v>5500</v>
      </c>
      <c r="I106" s="21"/>
      <c r="J106" s="21"/>
      <c r="K106" s="21"/>
      <c r="L106" s="57"/>
      <c r="M106" s="21"/>
      <c r="N106" s="21"/>
      <c r="O106" s="21"/>
      <c r="P106" s="21"/>
      <c r="Q106" s="21"/>
      <c r="R106" s="21"/>
      <c r="S106" s="22"/>
      <c r="T106" s="22"/>
    </row>
    <row r="107" spans="1:20" s="23" customFormat="1" ht="22.5">
      <c r="A107" s="19">
        <v>7</v>
      </c>
      <c r="B107" s="19" t="s">
        <v>35</v>
      </c>
      <c r="C107" s="38" t="s">
        <v>11</v>
      </c>
      <c r="D107" s="38"/>
      <c r="E107" s="38"/>
      <c r="F107" s="12">
        <f>SUM(G107:R107)</f>
        <v>12000</v>
      </c>
      <c r="G107" s="61"/>
      <c r="H107" s="21"/>
      <c r="I107" s="21"/>
      <c r="J107" s="21"/>
      <c r="K107" s="21"/>
      <c r="L107" s="57">
        <v>12000</v>
      </c>
      <c r="M107" s="21"/>
      <c r="N107" s="21"/>
      <c r="O107" s="21"/>
      <c r="P107" s="21"/>
      <c r="Q107" s="21"/>
      <c r="R107" s="21"/>
      <c r="S107" s="22"/>
      <c r="T107" s="22"/>
    </row>
    <row r="108" spans="1:20" s="23" customFormat="1" ht="11.25">
      <c r="A108" s="19">
        <v>8</v>
      </c>
      <c r="B108" s="19" t="s">
        <v>44</v>
      </c>
      <c r="C108" s="38" t="s">
        <v>6</v>
      </c>
      <c r="D108" s="38"/>
      <c r="E108" s="38"/>
      <c r="F108" s="12">
        <f t="shared" si="6"/>
        <v>6633</v>
      </c>
      <c r="G108" s="61"/>
      <c r="H108" s="21"/>
      <c r="I108" s="21"/>
      <c r="J108" s="21">
        <v>6633</v>
      </c>
      <c r="K108" s="21"/>
      <c r="L108" s="57"/>
      <c r="M108" s="21"/>
      <c r="N108" s="21"/>
      <c r="O108" s="21"/>
      <c r="P108" s="21"/>
      <c r="Q108" s="21"/>
      <c r="R108" s="21"/>
      <c r="S108" s="22"/>
      <c r="T108" s="22"/>
    </row>
    <row r="109" spans="1:20" s="23" customFormat="1" ht="11.25" hidden="1">
      <c r="A109" s="19"/>
      <c r="B109" s="19"/>
      <c r="C109" s="38"/>
      <c r="D109" s="38"/>
      <c r="E109" s="38"/>
      <c r="F109" s="12"/>
      <c r="G109" s="61"/>
      <c r="H109" s="21"/>
      <c r="I109" s="21"/>
      <c r="J109" s="21"/>
      <c r="K109" s="21"/>
      <c r="L109" s="57"/>
      <c r="M109" s="21"/>
      <c r="N109" s="21"/>
      <c r="O109" s="21"/>
      <c r="P109" s="21"/>
      <c r="Q109" s="21"/>
      <c r="R109" s="21"/>
      <c r="S109" s="22"/>
      <c r="T109" s="22"/>
    </row>
    <row r="110" spans="1:20" s="28" customFormat="1" ht="10.5">
      <c r="A110" s="24"/>
      <c r="B110" s="24" t="s">
        <v>2</v>
      </c>
      <c r="C110" s="25"/>
      <c r="D110" s="25"/>
      <c r="E110" s="25"/>
      <c r="F110" s="26">
        <f>SUM(G110:R110)</f>
        <v>164483</v>
      </c>
      <c r="G110" s="26">
        <f aca="true" t="shared" si="7" ref="G110:S110">SUM(G101:G109)</f>
        <v>0</v>
      </c>
      <c r="H110" s="26">
        <f t="shared" si="7"/>
        <v>16500</v>
      </c>
      <c r="I110" s="26">
        <f t="shared" si="7"/>
        <v>0</v>
      </c>
      <c r="J110" s="26">
        <f t="shared" si="7"/>
        <v>46133</v>
      </c>
      <c r="K110" s="26">
        <f t="shared" si="7"/>
        <v>0</v>
      </c>
      <c r="L110" s="26">
        <f t="shared" si="7"/>
        <v>12000</v>
      </c>
      <c r="M110" s="26">
        <f t="shared" si="7"/>
        <v>0</v>
      </c>
      <c r="N110" s="26">
        <f t="shared" si="7"/>
        <v>64350</v>
      </c>
      <c r="O110" s="26">
        <f t="shared" si="7"/>
        <v>0</v>
      </c>
      <c r="P110" s="26">
        <f t="shared" si="7"/>
        <v>25500</v>
      </c>
      <c r="Q110" s="26">
        <f t="shared" si="7"/>
        <v>0</v>
      </c>
      <c r="R110" s="26">
        <f t="shared" si="7"/>
        <v>0</v>
      </c>
      <c r="S110" s="27">
        <f t="shared" si="7"/>
        <v>0</v>
      </c>
      <c r="T110" s="27">
        <f>F110-S110</f>
        <v>164483</v>
      </c>
    </row>
    <row r="111" spans="1:20" s="28" customFormat="1" ht="10.5">
      <c r="A111" s="31"/>
      <c r="B111" s="31"/>
      <c r="C111" s="32"/>
      <c r="D111" s="32"/>
      <c r="E111" s="32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65"/>
      <c r="T111" s="65"/>
    </row>
    <row r="112" ht="11.25"/>
    <row r="113" ht="14.25">
      <c r="A113" s="5" t="s">
        <v>4</v>
      </c>
    </row>
    <row r="114" spans="1:20" ht="37.5" customHeight="1" thickBot="1">
      <c r="A114" s="7" t="s">
        <v>0</v>
      </c>
      <c r="B114" s="7" t="s">
        <v>1</v>
      </c>
      <c r="C114" s="7" t="s">
        <v>19</v>
      </c>
      <c r="D114" s="29" t="s">
        <v>28</v>
      </c>
      <c r="E114" s="29" t="s">
        <v>29</v>
      </c>
      <c r="F114" s="8" t="s">
        <v>24</v>
      </c>
      <c r="G114" s="58" t="s">
        <v>7</v>
      </c>
      <c r="H114" s="58" t="s">
        <v>8</v>
      </c>
      <c r="I114" s="58" t="s">
        <v>9</v>
      </c>
      <c r="J114" s="58" t="s">
        <v>6</v>
      </c>
      <c r="K114" s="58" t="s">
        <v>10</v>
      </c>
      <c r="L114" s="58" t="s">
        <v>11</v>
      </c>
      <c r="M114" s="58" t="s">
        <v>12</v>
      </c>
      <c r="N114" s="58" t="s">
        <v>13</v>
      </c>
      <c r="O114" s="58" t="s">
        <v>14</v>
      </c>
      <c r="P114" s="58" t="s">
        <v>15</v>
      </c>
      <c r="Q114" s="58" t="s">
        <v>16</v>
      </c>
      <c r="R114" s="58" t="s">
        <v>17</v>
      </c>
      <c r="S114" s="9" t="s">
        <v>32</v>
      </c>
      <c r="T114" s="9" t="s">
        <v>30</v>
      </c>
    </row>
    <row r="115" spans="1:21" s="23" customFormat="1" ht="23.25" thickTop="1">
      <c r="A115" s="19">
        <v>1</v>
      </c>
      <c r="B115" s="19" t="s">
        <v>45</v>
      </c>
      <c r="C115" s="38" t="s">
        <v>10</v>
      </c>
      <c r="D115" s="38"/>
      <c r="E115" s="38"/>
      <c r="F115" s="21">
        <f aca="true" t="shared" si="8" ref="F115:F131">SUM(G115:R115)</f>
        <v>40600</v>
      </c>
      <c r="G115" s="40"/>
      <c r="H115" s="41"/>
      <c r="I115" s="41"/>
      <c r="J115" s="41"/>
      <c r="K115" s="41">
        <f>18050+18050+4500</f>
        <v>40600</v>
      </c>
      <c r="L115" s="41"/>
      <c r="M115" s="41"/>
      <c r="N115" s="41"/>
      <c r="O115" s="41"/>
      <c r="P115" s="41"/>
      <c r="Q115" s="41"/>
      <c r="R115" s="41"/>
      <c r="S115" s="37"/>
      <c r="T115" s="22"/>
      <c r="U115" s="80"/>
    </row>
    <row r="116" spans="1:21" s="23" customFormat="1" ht="22.5">
      <c r="A116" s="19">
        <v>2</v>
      </c>
      <c r="B116" s="19" t="s">
        <v>46</v>
      </c>
      <c r="C116" s="38" t="s">
        <v>12</v>
      </c>
      <c r="D116" s="38"/>
      <c r="E116" s="38"/>
      <c r="F116" s="21">
        <f t="shared" si="8"/>
        <v>15900</v>
      </c>
      <c r="G116" s="40"/>
      <c r="H116" s="41"/>
      <c r="I116" s="41"/>
      <c r="J116" s="41"/>
      <c r="K116" s="41"/>
      <c r="L116" s="41"/>
      <c r="M116" s="41">
        <f>13400+2500</f>
        <v>15900</v>
      </c>
      <c r="N116" s="41"/>
      <c r="O116" s="41"/>
      <c r="P116" s="41"/>
      <c r="Q116" s="41"/>
      <c r="R116" s="41"/>
      <c r="S116" s="37"/>
      <c r="T116" s="22"/>
      <c r="U116" s="80"/>
    </row>
    <row r="117" spans="1:21" s="23" customFormat="1" ht="22.5">
      <c r="A117" s="19">
        <v>3</v>
      </c>
      <c r="B117" s="19" t="s">
        <v>47</v>
      </c>
      <c r="C117" s="38" t="s">
        <v>12</v>
      </c>
      <c r="D117" s="38"/>
      <c r="E117" s="38"/>
      <c r="F117" s="21">
        <f t="shared" si="8"/>
        <v>15900</v>
      </c>
      <c r="G117" s="40"/>
      <c r="H117" s="41"/>
      <c r="I117" s="41"/>
      <c r="J117" s="41"/>
      <c r="K117" s="41"/>
      <c r="L117" s="41"/>
      <c r="M117" s="41">
        <f>13400+2500</f>
        <v>15900</v>
      </c>
      <c r="N117" s="41"/>
      <c r="O117" s="41"/>
      <c r="P117" s="41"/>
      <c r="Q117" s="41"/>
      <c r="R117" s="41"/>
      <c r="S117" s="37"/>
      <c r="T117" s="22"/>
      <c r="U117" s="80"/>
    </row>
    <row r="118" spans="1:21" s="23" customFormat="1" ht="22.5">
      <c r="A118" s="19">
        <v>4</v>
      </c>
      <c r="B118" s="19" t="s">
        <v>48</v>
      </c>
      <c r="C118" s="38" t="s">
        <v>6</v>
      </c>
      <c r="D118" s="38"/>
      <c r="E118" s="38"/>
      <c r="F118" s="21">
        <f t="shared" si="8"/>
        <v>8150</v>
      </c>
      <c r="G118" s="40"/>
      <c r="H118" s="41"/>
      <c r="I118" s="41"/>
      <c r="J118" s="41">
        <v>8150</v>
      </c>
      <c r="K118" s="41"/>
      <c r="L118" s="41"/>
      <c r="M118" s="41"/>
      <c r="N118" s="41"/>
      <c r="O118" s="41"/>
      <c r="P118" s="41"/>
      <c r="Q118" s="41"/>
      <c r="R118" s="41"/>
      <c r="S118" s="37"/>
      <c r="T118" s="22"/>
      <c r="U118" s="80"/>
    </row>
    <row r="119" spans="1:21" s="23" customFormat="1" ht="22.5">
      <c r="A119" s="19">
        <v>5</v>
      </c>
      <c r="B119" s="19" t="s">
        <v>49</v>
      </c>
      <c r="C119" s="38" t="s">
        <v>10</v>
      </c>
      <c r="D119" s="38"/>
      <c r="E119" s="38"/>
      <c r="F119" s="21">
        <f t="shared" si="8"/>
        <v>5950</v>
      </c>
      <c r="G119" s="40"/>
      <c r="H119" s="41"/>
      <c r="I119" s="41"/>
      <c r="J119" s="41"/>
      <c r="K119" s="41">
        <v>5950</v>
      </c>
      <c r="L119" s="41"/>
      <c r="M119" s="41"/>
      <c r="N119" s="41"/>
      <c r="O119" s="41"/>
      <c r="P119" s="41"/>
      <c r="Q119" s="41"/>
      <c r="R119" s="41"/>
      <c r="S119" s="37"/>
      <c r="T119" s="22"/>
      <c r="U119" s="80"/>
    </row>
    <row r="120" spans="1:21" s="23" customFormat="1" ht="22.5">
      <c r="A120" s="19">
        <v>6</v>
      </c>
      <c r="B120" s="19" t="s">
        <v>50</v>
      </c>
      <c r="C120" s="38" t="s">
        <v>10</v>
      </c>
      <c r="D120" s="38"/>
      <c r="E120" s="38"/>
      <c r="F120" s="21">
        <f>SUM(G120:R120)</f>
        <v>16490</v>
      </c>
      <c r="G120" s="40"/>
      <c r="H120" s="41"/>
      <c r="I120" s="41"/>
      <c r="J120" s="41"/>
      <c r="K120" s="41">
        <v>16490</v>
      </c>
      <c r="L120" s="41"/>
      <c r="M120" s="41"/>
      <c r="N120" s="41"/>
      <c r="O120" s="41"/>
      <c r="P120" s="41"/>
      <c r="Q120" s="41"/>
      <c r="R120" s="41"/>
      <c r="S120" s="37"/>
      <c r="T120" s="22"/>
      <c r="U120" s="80"/>
    </row>
    <row r="121" spans="1:21" s="23" customFormat="1" ht="22.5">
      <c r="A121" s="19">
        <v>7</v>
      </c>
      <c r="B121" s="19" t="s">
        <v>51</v>
      </c>
      <c r="C121" s="38" t="s">
        <v>11</v>
      </c>
      <c r="D121" s="38"/>
      <c r="E121" s="38"/>
      <c r="F121" s="21">
        <f t="shared" si="8"/>
        <v>5250</v>
      </c>
      <c r="G121" s="40"/>
      <c r="H121" s="41"/>
      <c r="I121" s="41"/>
      <c r="J121" s="41"/>
      <c r="K121" s="41"/>
      <c r="L121" s="41">
        <v>5250</v>
      </c>
      <c r="M121" s="41"/>
      <c r="N121" s="41"/>
      <c r="O121" s="41"/>
      <c r="P121" s="41"/>
      <c r="Q121" s="41"/>
      <c r="R121" s="41"/>
      <c r="S121" s="37"/>
      <c r="T121" s="22"/>
      <c r="U121" s="80"/>
    </row>
    <row r="122" spans="1:21" s="23" customFormat="1" ht="22.5">
      <c r="A122" s="19">
        <v>8</v>
      </c>
      <c r="B122" s="19" t="s">
        <v>55</v>
      </c>
      <c r="C122" s="38" t="s">
        <v>9</v>
      </c>
      <c r="D122" s="38"/>
      <c r="E122" s="38"/>
      <c r="F122" s="21">
        <f t="shared" si="8"/>
        <v>8400</v>
      </c>
      <c r="G122" s="40"/>
      <c r="H122" s="41"/>
      <c r="I122" s="41">
        <v>8400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37"/>
      <c r="T122" s="22"/>
      <c r="U122" s="80"/>
    </row>
    <row r="123" spans="1:21" s="23" customFormat="1" ht="22.5">
      <c r="A123" s="19">
        <v>9</v>
      </c>
      <c r="B123" s="19" t="s">
        <v>54</v>
      </c>
      <c r="C123" s="38" t="s">
        <v>8</v>
      </c>
      <c r="D123" s="38"/>
      <c r="E123" s="38"/>
      <c r="F123" s="21">
        <f t="shared" si="8"/>
        <v>5200</v>
      </c>
      <c r="G123" s="40"/>
      <c r="H123" s="41">
        <v>5200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37"/>
      <c r="T123" s="22"/>
      <c r="U123" s="80"/>
    </row>
    <row r="124" spans="1:21" s="23" customFormat="1" ht="22.5">
      <c r="A124" s="19">
        <v>10</v>
      </c>
      <c r="B124" s="19" t="s">
        <v>56</v>
      </c>
      <c r="C124" s="38" t="s">
        <v>11</v>
      </c>
      <c r="D124" s="38"/>
      <c r="E124" s="38"/>
      <c r="F124" s="21">
        <f t="shared" si="8"/>
        <v>2540</v>
      </c>
      <c r="G124" s="40"/>
      <c r="H124" s="41"/>
      <c r="I124" s="41"/>
      <c r="J124" s="41"/>
      <c r="K124" s="41"/>
      <c r="L124" s="41">
        <v>2540</v>
      </c>
      <c r="M124" s="41"/>
      <c r="N124" s="41"/>
      <c r="O124" s="41"/>
      <c r="P124" s="41"/>
      <c r="Q124" s="41"/>
      <c r="R124" s="41"/>
      <c r="S124" s="37"/>
      <c r="T124" s="22"/>
      <c r="U124" s="80"/>
    </row>
    <row r="125" spans="1:21" s="23" customFormat="1" ht="11.25">
      <c r="A125" s="19">
        <v>11</v>
      </c>
      <c r="B125" s="19" t="s">
        <v>52</v>
      </c>
      <c r="C125" s="38" t="s">
        <v>6</v>
      </c>
      <c r="D125" s="38"/>
      <c r="E125" s="38"/>
      <c r="F125" s="21">
        <f t="shared" si="8"/>
        <v>2700</v>
      </c>
      <c r="G125" s="40"/>
      <c r="H125" s="41"/>
      <c r="I125" s="41"/>
      <c r="J125" s="41">
        <v>2700</v>
      </c>
      <c r="K125" s="41"/>
      <c r="L125" s="41"/>
      <c r="M125" s="41"/>
      <c r="N125" s="41"/>
      <c r="O125" s="41"/>
      <c r="P125" s="41"/>
      <c r="Q125" s="41"/>
      <c r="R125" s="41"/>
      <c r="S125" s="37"/>
      <c r="T125" s="22"/>
      <c r="U125" s="80"/>
    </row>
    <row r="126" spans="1:21" s="23" customFormat="1" ht="22.5">
      <c r="A126" s="19">
        <v>12</v>
      </c>
      <c r="B126" s="19" t="s">
        <v>53</v>
      </c>
      <c r="C126" s="38" t="s">
        <v>6</v>
      </c>
      <c r="D126" s="38"/>
      <c r="E126" s="38"/>
      <c r="F126" s="21">
        <f t="shared" si="8"/>
        <v>4000</v>
      </c>
      <c r="G126" s="40"/>
      <c r="H126" s="41"/>
      <c r="I126" s="41"/>
      <c r="J126" s="41">
        <v>4000</v>
      </c>
      <c r="K126" s="41"/>
      <c r="L126" s="41"/>
      <c r="M126" s="41"/>
      <c r="N126" s="41"/>
      <c r="O126" s="41"/>
      <c r="P126" s="41"/>
      <c r="Q126" s="41"/>
      <c r="R126" s="41"/>
      <c r="S126" s="37"/>
      <c r="T126" s="22"/>
      <c r="U126" s="80"/>
    </row>
    <row r="127" spans="1:21" s="23" customFormat="1" ht="22.5">
      <c r="A127" s="19">
        <v>13</v>
      </c>
      <c r="B127" s="19" t="s">
        <v>57</v>
      </c>
      <c r="C127" s="38" t="s">
        <v>6</v>
      </c>
      <c r="D127" s="38"/>
      <c r="E127" s="38"/>
      <c r="F127" s="21">
        <f t="shared" si="8"/>
        <v>5500</v>
      </c>
      <c r="G127" s="40"/>
      <c r="H127" s="41"/>
      <c r="I127" s="41"/>
      <c r="J127" s="41">
        <v>5500</v>
      </c>
      <c r="K127" s="41"/>
      <c r="L127" s="41"/>
      <c r="M127" s="41"/>
      <c r="N127" s="41"/>
      <c r="O127" s="41"/>
      <c r="P127" s="41"/>
      <c r="Q127" s="41"/>
      <c r="R127" s="41"/>
      <c r="S127" s="37"/>
      <c r="T127" s="22"/>
      <c r="U127" s="80"/>
    </row>
    <row r="128" spans="1:21" s="23" customFormat="1" ht="22.5">
      <c r="A128" s="19">
        <v>14</v>
      </c>
      <c r="B128" s="19" t="s">
        <v>58</v>
      </c>
      <c r="C128" s="38" t="s">
        <v>10</v>
      </c>
      <c r="D128" s="38"/>
      <c r="E128" s="38"/>
      <c r="F128" s="21">
        <f t="shared" si="8"/>
        <v>5500</v>
      </c>
      <c r="G128" s="40"/>
      <c r="H128" s="41"/>
      <c r="I128" s="41"/>
      <c r="J128" s="41"/>
      <c r="K128" s="41">
        <v>5500</v>
      </c>
      <c r="L128" s="41"/>
      <c r="M128" s="41"/>
      <c r="N128" s="41"/>
      <c r="O128" s="41"/>
      <c r="P128" s="41"/>
      <c r="Q128" s="41"/>
      <c r="R128" s="41"/>
      <c r="S128" s="37"/>
      <c r="T128" s="22"/>
      <c r="U128" s="80"/>
    </row>
    <row r="129" spans="1:21" s="23" customFormat="1" ht="22.5">
      <c r="A129" s="19">
        <v>15</v>
      </c>
      <c r="B129" s="19" t="s">
        <v>59</v>
      </c>
      <c r="C129" s="38" t="s">
        <v>10</v>
      </c>
      <c r="D129" s="38"/>
      <c r="E129" s="38"/>
      <c r="F129" s="21">
        <f t="shared" si="8"/>
        <v>3500</v>
      </c>
      <c r="G129" s="40"/>
      <c r="H129" s="41"/>
      <c r="I129" s="41"/>
      <c r="J129" s="41"/>
      <c r="K129" s="41">
        <v>3500</v>
      </c>
      <c r="L129" s="41"/>
      <c r="M129" s="41"/>
      <c r="N129" s="41"/>
      <c r="O129" s="41"/>
      <c r="P129" s="41"/>
      <c r="Q129" s="41"/>
      <c r="R129" s="41"/>
      <c r="S129" s="37"/>
      <c r="T129" s="22"/>
      <c r="U129" s="80"/>
    </row>
    <row r="130" spans="1:21" s="23" customFormat="1" ht="11.25">
      <c r="A130" s="19">
        <v>16</v>
      </c>
      <c r="B130" s="19" t="s">
        <v>61</v>
      </c>
      <c r="C130" s="38" t="s">
        <v>6</v>
      </c>
      <c r="D130" s="38"/>
      <c r="E130" s="38"/>
      <c r="F130" s="21">
        <f t="shared" si="8"/>
        <v>53484</v>
      </c>
      <c r="G130" s="40"/>
      <c r="H130" s="41"/>
      <c r="I130" s="41"/>
      <c r="J130" s="41">
        <v>53484</v>
      </c>
      <c r="K130" s="41"/>
      <c r="L130" s="41"/>
      <c r="M130" s="41"/>
      <c r="N130" s="41"/>
      <c r="O130" s="41"/>
      <c r="P130" s="41"/>
      <c r="Q130" s="41"/>
      <c r="R130" s="41"/>
      <c r="S130" s="37"/>
      <c r="T130" s="22"/>
      <c r="U130" s="80"/>
    </row>
    <row r="131" spans="1:21" s="23" customFormat="1" ht="11.25">
      <c r="A131" s="19">
        <v>17</v>
      </c>
      <c r="B131" s="19" t="s">
        <v>60</v>
      </c>
      <c r="C131" s="38" t="s">
        <v>10</v>
      </c>
      <c r="D131" s="38"/>
      <c r="E131" s="38"/>
      <c r="F131" s="21">
        <f t="shared" si="8"/>
        <v>5600</v>
      </c>
      <c r="G131" s="40"/>
      <c r="H131" s="41"/>
      <c r="I131" s="41"/>
      <c r="J131" s="41"/>
      <c r="K131" s="41">
        <v>5600</v>
      </c>
      <c r="L131" s="41"/>
      <c r="M131" s="41"/>
      <c r="N131" s="41"/>
      <c r="O131" s="41"/>
      <c r="P131" s="41"/>
      <c r="Q131" s="41"/>
      <c r="R131" s="41"/>
      <c r="S131" s="37"/>
      <c r="T131" s="22"/>
      <c r="U131" s="80"/>
    </row>
    <row r="132" spans="1:21" s="23" customFormat="1" ht="11.25" hidden="1">
      <c r="A132" s="19"/>
      <c r="B132" s="19"/>
      <c r="C132" s="38"/>
      <c r="D132" s="38"/>
      <c r="E132" s="38"/>
      <c r="F132" s="21"/>
      <c r="G132" s="40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37"/>
      <c r="T132" s="22"/>
      <c r="U132" s="80"/>
    </row>
    <row r="133" spans="1:20" s="28" customFormat="1" ht="13.5" customHeight="1">
      <c r="A133" s="24"/>
      <c r="B133" s="24" t="s">
        <v>2</v>
      </c>
      <c r="C133" s="25"/>
      <c r="D133" s="25"/>
      <c r="E133" s="25"/>
      <c r="F133" s="26">
        <f>SUM(G133:R133)</f>
        <v>204664</v>
      </c>
      <c r="G133" s="61"/>
      <c r="H133" s="61">
        <f aca="true" t="shared" si="9" ref="H133:S133">SUM(H115:H132)</f>
        <v>5200</v>
      </c>
      <c r="I133" s="61">
        <f t="shared" si="9"/>
        <v>8400</v>
      </c>
      <c r="J133" s="61">
        <f t="shared" si="9"/>
        <v>73834</v>
      </c>
      <c r="K133" s="61">
        <f t="shared" si="9"/>
        <v>77640</v>
      </c>
      <c r="L133" s="61">
        <f t="shared" si="9"/>
        <v>7790</v>
      </c>
      <c r="M133" s="61">
        <f t="shared" si="9"/>
        <v>31800</v>
      </c>
      <c r="N133" s="61">
        <f t="shared" si="9"/>
        <v>0</v>
      </c>
      <c r="O133" s="61">
        <f t="shared" si="9"/>
        <v>0</v>
      </c>
      <c r="P133" s="61">
        <f t="shared" si="9"/>
        <v>0</v>
      </c>
      <c r="Q133" s="61">
        <f t="shared" si="9"/>
        <v>0</v>
      </c>
      <c r="R133" s="61">
        <f t="shared" si="9"/>
        <v>0</v>
      </c>
      <c r="S133" s="27">
        <f t="shared" si="9"/>
        <v>0</v>
      </c>
      <c r="T133" s="27">
        <f>F133-S133</f>
        <v>204664</v>
      </c>
    </row>
    <row r="134" spans="1:20" s="28" customFormat="1" ht="12" customHeight="1">
      <c r="A134" s="31"/>
      <c r="B134" s="31"/>
      <c r="C134" s="32"/>
      <c r="D134" s="32"/>
      <c r="E134" s="32"/>
      <c r="F134" s="33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65"/>
      <c r="T134" s="65"/>
    </row>
    <row r="135" ht="11.25"/>
    <row r="136" ht="11.25">
      <c r="A136" s="73" t="s">
        <v>86</v>
      </c>
    </row>
    <row r="137" ht="11.25"/>
    <row r="138" spans="3:20" s="74" customFormat="1" ht="12">
      <c r="C138" s="75"/>
      <c r="D138" s="75"/>
      <c r="E138" s="75"/>
      <c r="F138" s="76"/>
      <c r="S138" s="77"/>
      <c r="T138" s="77"/>
    </row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spans="3:6" ht="11.25">
      <c r="C149" s="1"/>
      <c r="D149" s="1"/>
      <c r="E149" s="1"/>
      <c r="F149" s="1"/>
    </row>
    <row r="150" ht="11.25"/>
    <row r="151" ht="11.25"/>
    <row r="152" spans="3:6" ht="11.25">
      <c r="C152" s="1"/>
      <c r="D152" s="1"/>
      <c r="E152" s="1"/>
      <c r="F152" s="1"/>
    </row>
    <row r="153" ht="11.25"/>
    <row r="154" ht="11.25"/>
    <row r="155" spans="3:6" ht="11.25">
      <c r="C155" s="1"/>
      <c r="D155" s="1"/>
      <c r="E155" s="1"/>
      <c r="F155" s="1"/>
    </row>
    <row r="159" ht="11.25"/>
    <row r="160" ht="11.25"/>
    <row r="161" ht="11.25"/>
    <row r="162" ht="11.25"/>
    <row r="163" ht="11.25"/>
    <row r="164" ht="11.25"/>
  </sheetData>
  <sheetProtection/>
  <mergeCells count="4">
    <mergeCell ref="A5:T5"/>
    <mergeCell ref="A9:T9"/>
    <mergeCell ref="A97:T97"/>
    <mergeCell ref="A6:F6"/>
  </mergeCells>
  <printOptions horizontalCentered="1"/>
  <pageMargins left="0.3937007874015748" right="0" top="0.35433070866141736" bottom="0.1968503937007874" header="0" footer="0"/>
  <pageSetup horizontalDpi="600" verticalDpi="600" orientation="portrait" paperSize="9" r:id="rId3"/>
  <headerFooter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vineta.briezkalna</dc:creator>
  <cp:keywords/>
  <dc:description/>
  <cp:lastModifiedBy>Santa Hermane</cp:lastModifiedBy>
  <cp:lastPrinted>2021-01-13T15:09:56Z</cp:lastPrinted>
  <dcterms:created xsi:type="dcterms:W3CDTF">2010-11-02T12:21:10Z</dcterms:created>
  <dcterms:modified xsi:type="dcterms:W3CDTF">2021-08-05T11:13:16Z</dcterms:modified>
  <cp:category/>
  <cp:version/>
  <cp:contentType/>
  <cp:contentStatus/>
</cp:coreProperties>
</file>