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9" firstSheet="1" activeTab="1"/>
  </bookViews>
  <sheets>
    <sheet name="Izmaksas PB pa smalkajiem EKK" sheetId="1" state="hidden" r:id="rId1"/>
    <sheet name="Izmaksas Iestādēs" sheetId="2" r:id="rId2"/>
  </sheets>
  <definedNames/>
  <calcPr fullCalcOnLoad="1"/>
</workbook>
</file>

<file path=xl/sharedStrings.xml><?xml version="1.0" encoding="utf-8"?>
<sst xmlns="http://schemas.openxmlformats.org/spreadsheetml/2006/main" count="234" uniqueCount="182">
  <si>
    <t>Kods</t>
  </si>
  <si>
    <t>Darba samaksa</t>
  </si>
  <si>
    <t>Preces un pakalpojumi</t>
  </si>
  <si>
    <t>Pakalpojumi</t>
  </si>
  <si>
    <t>Budžeta iestāžu nodokļu maksājumi</t>
  </si>
  <si>
    <t>Procentu maksājumi iekšzemes kredītiestādēm</t>
  </si>
  <si>
    <t>Nemateriālie ieguldījumi</t>
  </si>
  <si>
    <t>Pamatlīdzekļi</t>
  </si>
  <si>
    <t>Izdevumi periodikas iegādei</t>
  </si>
  <si>
    <t>Sociālie pabalsti natūrā</t>
  </si>
  <si>
    <t>Pašvaldību budžeta uzturēšanas izdevumu transferti</t>
  </si>
  <si>
    <t>Grupa</t>
  </si>
  <si>
    <t>EKK</t>
  </si>
  <si>
    <t>Nosaukums</t>
  </si>
  <si>
    <t>Plāns EUR</t>
  </si>
  <si>
    <t>Sociālie pabalsti 10.70002</t>
  </si>
  <si>
    <t>1.1.</t>
  </si>
  <si>
    <t>Mēneša amatalga</t>
  </si>
  <si>
    <t>Pārējo darbinieku mēnešalga (darba alga)</t>
  </si>
  <si>
    <t>Piemaksas, prēmijas un naudas balvas</t>
  </si>
  <si>
    <t> 1141</t>
  </si>
  <si>
    <t>Piemaksa par nakts darbu</t>
  </si>
  <si>
    <t>Piemaksa par virsstundu darbu</t>
  </si>
  <si>
    <t>Piemaksa par papildu darbu</t>
  </si>
  <si>
    <t>Prēmijas un naudas balvas</t>
  </si>
  <si>
    <t>Pārējās piemaksas pie darba algas</t>
  </si>
  <si>
    <t> Atalgojums fiziskajām personām uz tiesiskās attiecības regulējošu dokumentu pamata (līgumdarbi)</t>
  </si>
  <si>
    <t>Darba devēja sociālās garantijas</t>
  </si>
  <si>
    <t>Darba devēja valsts sociālās apdrošināšanas obligātās iemaksas</t>
  </si>
  <si>
    <t>Darba devēja sociālā rakstura pabalsti, kompensācijas un citi maksājumi</t>
  </si>
  <si>
    <t>Darba devēja sociālā rakstura pabalsti un kompensācijas, no kuriem aprēķina ienākuma nodokli, VSAOI (Studējošiem ped., slimības naudu un c.)</t>
  </si>
  <si>
    <t>Darba devēja izdevumi veselības, dzīvības un nelaimes gadījumu apdrošināšanai</t>
  </si>
  <si>
    <t>Darba devēja pabalsti un kompensācijas, no kā neaprēķina ienākuma nodokli un VSAOI (bēru pabalsti, brilles)</t>
  </si>
  <si>
    <t>Komandējumi un dienesta braucieni</t>
  </si>
  <si>
    <t>Iekšzemes mācību, darba un dienesta komandējumi, dienesta, darba braucieni</t>
  </si>
  <si>
    <t>Dienas nauda</t>
  </si>
  <si>
    <t>Pārējie komandējumu un dienesta, darba braucienu izdevumi</t>
  </si>
  <si>
    <t>Ārvalstu mācību, darba un dienesta komandējumi, dienesta, darba braucieni</t>
  </si>
  <si>
    <t>Pasta, telefona un citu sakaru pakalpojumi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</si>
  <si>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</si>
  <si>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</si>
  <si>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</si>
  <si>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</si>
  <si>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</si>
  <si>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savākšanu, izvešanu un, utilizāciju</t>
  </si>
  <si>
    <t>Izdevumi par pārējiem komunālajiem pakalpojumiem</t>
  </si>
  <si>
    <t>Iestādes administratīvie izdevumi un ar iestādes darbības nodrošināšanu saistītie izdevumi</t>
  </si>
  <si>
    <t xml:space="preserve">Administratīvie izdevumi un sab.attiec., kursu un semināru organizēšana </t>
  </si>
  <si>
    <t>Auditoru, tulku pakalpojumi,izdevumi par iestāžu pasūtītajiem pētījumiem</t>
  </si>
  <si>
    <t>Izdevumi par transporta pakalpojumiem</t>
  </si>
  <si>
    <t>Normatīvajos aktos noteiktie darba devēja veselības izdevumi darba ņēmējiem (vakc.med.apsk.)</t>
  </si>
  <si>
    <t>Izdevumi par dalību kursos, mācību semināros un citus ar darbinieku apmācību nodrošināšanu saistītos izdevumus</t>
  </si>
  <si>
    <t>Bankas komisija, pakalpojumi</t>
  </si>
  <si>
    <t>Pārējie iestādes administratīvir izdevumi  (tipogrāfiju,period.preses pasūtīš.izd.,kur nav bibliotēku)</t>
  </si>
  <si>
    <t>Remonta darbi un iestāžu uzturēšanas pakalpojumi (izņemot kapitālos rem.)</t>
  </si>
  <si>
    <t>Ēku,būvju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</si>
  <si>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</si>
  <si>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</si>
  <si>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</si>
  <si>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</si>
  <si>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</si>
  <si>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Pārējie remonta darbu un iestāžu uzturēšanas pakalpojumi</t>
  </si>
  <si>
    <t>Informācijas tehnoloģijas pakalpojumi (program. atjaunošana, apkalpošana, datortehnikas noma)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</si>
  <si>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</si>
  <si>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</si>
  <si>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</si>
  <si>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</si>
  <si>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</si>
  <si>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</si>
  <si>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</si>
  <si>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Pašvaldību līdzekļi neparedzētiem gadījumiem</t>
  </si>
  <si>
    <t>Izdevumi juridiskās palīdzības sniedzējiem un zvērinātiem tiesu izpildītājiem</t>
  </si>
  <si>
    <t>Maksājumi par saņemtajiem finanšu pakalpojumiem</t>
  </si>
  <si>
    <t>Maksājumi par pašvaldību parāda apkalpošanu</t>
  </si>
  <si>
    <t>Krājumi, materiāli, energoresursi, preces, biroja preces un inventārs, ko neuzskaita 5000. kodā</t>
  </si>
  <si>
    <t>Biroja preces un inventārs</t>
  </si>
  <si>
    <t>Biroja preces</t>
  </si>
  <si>
    <t xml:space="preserve">Inventārs </t>
  </si>
  <si>
    <t>Kurināmais un enerģētiskie materiāli</t>
  </si>
  <si>
    <t>Kurināmais</t>
  </si>
  <si>
    <t>Degviela</t>
  </si>
  <si>
    <t>Pārējie enerģētiskie materiāli</t>
  </si>
  <si>
    <t>Zāles, ķimikālijas, laboratorijas preces,medicīnas instrumenti</t>
  </si>
  <si>
    <t>Kārtējā remonta un iestāžu uzturēšanas materiāli</t>
  </si>
  <si>
    <t xml:space="preserve">Pašvaldību aprūpē un apgādē esošo personu uzturēšana 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</si>
  <si>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</si>
  <si>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</si>
  <si>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</si>
  <si>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</si>
  <si>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</si>
  <si>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Mācību līdzekļi un materiāli</t>
  </si>
  <si>
    <t>Specifiskie materiāli un inventārs (rācijas, steki …)</t>
  </si>
  <si>
    <t>Pārējās preces (produkti, ziedi, reprezentācijas izdevumi)</t>
  </si>
  <si>
    <t>Pievienotās vērtības nodokļa maksājumi</t>
  </si>
  <si>
    <t>Nekustamā īpašuma nodokļa maksājumi</t>
  </si>
  <si>
    <t>Dabas resursu nodokļa maksājumi</t>
  </si>
  <si>
    <t>Pārējie budžeta iestāžu pārskaitītie nodokļi un nodevas</t>
  </si>
  <si>
    <t>Budžeta iestāžu naudas sodu maksājumi</t>
  </si>
  <si>
    <t>1.2.</t>
  </si>
  <si>
    <t>Procentu maksājumi ārvalstu un starptautiskajām finnšu institūcijām</t>
  </si>
  <si>
    <t>Pārējie procentu maksājumi</t>
  </si>
  <si>
    <t>Bužeta iestāžu procentu maksājumi Valsts Kasei</t>
  </si>
  <si>
    <t>2.1.</t>
  </si>
  <si>
    <t>Datorprogrammas</t>
  </si>
  <si>
    <t>Zeme, ēkas  un būves</t>
  </si>
  <si>
    <t>Dzīvojamās ēkas</t>
  </si>
  <si>
    <t>Nedzīvojamās ēkas</t>
  </si>
  <si>
    <t>Zeme zem ēkām un būvēm</t>
  </si>
  <si>
    <t>Celtnes un būves</t>
  </si>
  <si>
    <t>Tehnoloģiskās iekārtas un mašīnas</t>
  </si>
  <si>
    <t>Pārējie pamatlīdzekļi</t>
  </si>
  <si>
    <t>Transporta līdzekļi</t>
  </si>
  <si>
    <t>Saimniecības pamatlīdzekļi (kanc.mēbeles, televizori un pārējā telpu iekārta )</t>
  </si>
  <si>
    <t>Bibliotēku krājumi</t>
  </si>
  <si>
    <t>Datortehnika, sakaru un cita biroja tehnika</t>
  </si>
  <si>
    <t xml:space="preserve">Pārējie iepriekš neklasificētie pamatlīdzekļi </t>
  </si>
  <si>
    <t>Pamatlīdzekļu izveidošana un nepabeigtā būvniecība</t>
  </si>
  <si>
    <t>Kapitālais remonts un rekonstrukcija</t>
  </si>
  <si>
    <t>1.3.</t>
  </si>
  <si>
    <t>Sociālie pabalsti</t>
  </si>
  <si>
    <t>Sociālie pabalsti naudā</t>
  </si>
  <si>
    <t>Pašvaldības nodarbinātības pabalsti naudā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</si>
  <si>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</si>
  <si>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</si>
  <si>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</si>
  <si>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</si>
  <si>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</si>
  <si>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</si>
  <si>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 palīdzība naudā</t>
  </si>
  <si>
    <t>Pabalsts garantētā minimālā ienākumu līmeņa nodrošināšanai naudā</t>
  </si>
  <si>
    <t>Dzīvokļa pabalsts naudā</t>
  </si>
  <si>
    <t>Valsts un pašvaldību budžeta maksājumi</t>
  </si>
  <si>
    <t>Transporta izdevumu kompensācijas</t>
  </si>
  <si>
    <t>Pabalsti pensionāra/invalīda aprūpei</t>
  </si>
  <si>
    <t>Pašvaldību sociālā palīdzība iedzīvotājiem natūrā</t>
  </si>
  <si>
    <t>Pabalsti veselīvas aprūpei (medicīnas pakalpojumi, rehabilitācija, stacionārie pakalpojumi utt.)</t>
  </si>
  <si>
    <t>Pabalsti ēdināšanai (PII, skolas,parāda apmaksai PII, zupas virtuves)</t>
  </si>
  <si>
    <t>Pabalsts garantētā minimālā ienākuma līmeņa nodrošināšanai natūrā</t>
  </si>
  <si>
    <t>Dzīvokļa pabalsts natūrā</t>
  </si>
  <si>
    <t>Pārējie pabalsti (kompensācijas, denac. Māju īrniekiem)</t>
  </si>
  <si>
    <t>Pašvaldību pirktie sociālie pakalpojumi iedzīvotājiem</t>
  </si>
  <si>
    <t>Samaksa par ilgstošu sociālas aprūpes un sociālās rehabilitācijas instutīciju sniegtajiem pakalpojumiem</t>
  </si>
  <si>
    <t>Samaksa par pārējiem sociālajiem pakalpojumiem</t>
  </si>
  <si>
    <t>Dāvanas ziemassvētkos, dāvanas jubilejās (100)</t>
  </si>
  <si>
    <t>Sodu izcietušo pabalsts</t>
  </si>
  <si>
    <t>1.5.</t>
  </si>
  <si>
    <t>Dotācijas un  citi transferti pašvaldību budžetiem</t>
  </si>
  <si>
    <t>KOPĀ:</t>
  </si>
  <si>
    <t>Ogres novada Lauberes pagasta pārvaldes vadītājs</t>
  </si>
  <si>
    <t>Ogres novada pašvaldība Lauberes pagasta pārvalde</t>
  </si>
  <si>
    <t>Izdevumi</t>
  </si>
  <si>
    <t>Darba devēja valsts sociālas apdrošināšanas obligātās iemaksas, sociāla rakstura pabalsti un kompensācijas</t>
  </si>
  <si>
    <t>Kopā</t>
  </si>
  <si>
    <t>Pārvalde 01.1101</t>
  </si>
  <si>
    <t>P-186/2012 "Ūdesnsaimniecības attīstība Ogres novada Lauberes pagasta Lauberes ciemā 01.72165</t>
  </si>
  <si>
    <t>Transferti par sociālajiem pakalpojumiem 01.83012</t>
  </si>
  <si>
    <t>Autotransporta visparējie izdevumi 04.5100451</t>
  </si>
  <si>
    <t>Ielu tīrīšana, atkritumu savākšana, teritoriju labiekārtošana 05.1001</t>
  </si>
  <si>
    <t>Notekūdeņu savākšana un attīrīšana 05.2002</t>
  </si>
  <si>
    <t>Vispārējie ūdensapgādes izdevumi 06.3001</t>
  </si>
  <si>
    <t>Ielu apgaismojums 06.4001</t>
  </si>
  <si>
    <t>Pārējie nomas pakalpojumi (PVN apliek) 06.600012</t>
  </si>
  <si>
    <t>Elektrības maksa par koplietošanas telpām 06.600014</t>
  </si>
  <si>
    <t>Siltumapagādes vispārējie izdevumi 06.600021</t>
  </si>
  <si>
    <t>Projekts "Veidosim vidi ap mums" Lauberes pagasts 06.60006</t>
  </si>
  <si>
    <t>Saimniecības nodaļa 06.600100</t>
  </si>
  <si>
    <t>Biblioteka 08.2101</t>
  </si>
  <si>
    <t>Kultūras nams 08.2301</t>
  </si>
  <si>
    <t>Atbalsts bezdarba gadījumā 10.5001</t>
  </si>
  <si>
    <t>Apbedīšanas pabalsts</t>
  </si>
  <si>
    <t>Transferta maksājumi citām pašvaldībām</t>
  </si>
  <si>
    <t>Transferta maksājumi savas pašvaldības iestādēm</t>
  </si>
  <si>
    <t>A.Misters</t>
  </si>
  <si>
    <t>Reprezentācijas preces</t>
  </si>
  <si>
    <t>Pārējā sociālā palīdzība natūrā</t>
  </si>
  <si>
    <t>Skolēnu prasmjuun iemaņu veicināšanas pasākumi</t>
  </si>
  <si>
    <t>________________________</t>
  </si>
  <si>
    <t>Mājokļu apsaimniekošana 06.600010</t>
  </si>
  <si>
    <t>Ceļu un ielu būvniecība, remonti, uzturēšana 04.510010</t>
  </si>
  <si>
    <t>2021.gada izdevumi iestādēm pa EKK (smalkāk)</t>
  </si>
  <si>
    <t xml:space="preserve">2021.gada izdevumi iestādēm pa EKK </t>
  </si>
  <si>
    <r>
      <rPr>
        <b/>
        <sz val="14"/>
        <rFont val="Arial"/>
        <family val="2"/>
      </rPr>
      <t xml:space="preserve">Ogres novada pašvaldība Lauberes pagasta pārvalde  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</t>
    </r>
    <r>
      <rPr>
        <sz val="11"/>
        <rFont val="Arial"/>
        <family val="2"/>
      </rPr>
      <t xml:space="preserve"> Pielikums pielikumam Nr. 2</t>
    </r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</si>
</sst>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0" fontId="16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5" fillId="5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justify" vertical="justify" textRotation="90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/>
    </xf>
    <xf numFmtId="0" fontId="24" fillId="0" borderId="13" xfId="50" applyFont="1" applyBorder="1">
      <alignment/>
      <protection/>
    </xf>
    <xf numFmtId="0" fontId="23" fillId="0" borderId="13" xfId="50" applyFont="1" applyBorder="1">
      <alignment/>
      <protection/>
    </xf>
    <xf numFmtId="0" fontId="24" fillId="0" borderId="14" xfId="50" applyFont="1" applyBorder="1" applyAlignment="1">
      <alignment wrapText="1"/>
      <protection/>
    </xf>
    <xf numFmtId="0" fontId="23" fillId="0" borderId="0" xfId="0" applyFont="1" applyAlignment="1">
      <alignment/>
    </xf>
    <xf numFmtId="0" fontId="23" fillId="0" borderId="14" xfId="50" applyFont="1" applyBorder="1" applyAlignment="1">
      <alignment wrapText="1"/>
      <protection/>
    </xf>
    <xf numFmtId="0" fontId="23" fillId="0" borderId="13" xfId="50" applyFont="1" applyBorder="1" applyAlignment="1">
      <alignment horizontal="right" vertical="top" wrapText="1"/>
      <protection/>
    </xf>
    <xf numFmtId="0" fontId="23" fillId="0" borderId="14" xfId="50" applyFont="1" applyBorder="1" applyAlignment="1">
      <alignment vertical="top" wrapText="1"/>
      <protection/>
    </xf>
    <xf numFmtId="0" fontId="23" fillId="0" borderId="14" xfId="0" applyFont="1" applyBorder="1" applyAlignment="1">
      <alignment wrapText="1"/>
    </xf>
    <xf numFmtId="0" fontId="24" fillId="0" borderId="14" xfId="50" applyFont="1" applyFill="1" applyBorder="1" applyAlignment="1">
      <alignment vertical="top" wrapText="1"/>
      <protection/>
    </xf>
    <xf numFmtId="0" fontId="25" fillId="0" borderId="13" xfId="50" applyFont="1" applyBorder="1">
      <alignment/>
      <protection/>
    </xf>
    <xf numFmtId="0" fontId="24" fillId="0" borderId="14" xfId="0" applyFont="1" applyBorder="1" applyAlignment="1">
      <alignment wrapText="1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6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/>
    </xf>
    <xf numFmtId="0" fontId="24" fillId="0" borderId="13" xfId="0" applyFont="1" applyBorder="1" applyAlignment="1">
      <alignment horizontal="right"/>
    </xf>
    <xf numFmtId="0" fontId="27" fillId="0" borderId="13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4" fillId="0" borderId="14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4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2" fillId="0" borderId="13" xfId="0" applyFont="1" applyBorder="1" applyAlignment="1">
      <alignment horizontal="justify" vertical="justify"/>
    </xf>
    <xf numFmtId="0" fontId="21" fillId="0" borderId="13" xfId="0" applyFont="1" applyBorder="1" applyAlignment="1">
      <alignment/>
    </xf>
    <xf numFmtId="1" fontId="21" fillId="0" borderId="13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0" fillId="0" borderId="13" xfId="0" applyFont="1" applyFill="1" applyBorder="1" applyAlignment="1">
      <alignment/>
    </xf>
    <xf numFmtId="0" fontId="24" fillId="0" borderId="13" xfId="0" applyFont="1" applyBorder="1" applyAlignment="1">
      <alignment/>
    </xf>
    <xf numFmtId="0" fontId="29" fillId="0" borderId="13" xfId="0" applyFont="1" applyFill="1" applyBorder="1" applyAlignment="1">
      <alignment/>
    </xf>
    <xf numFmtId="0" fontId="22" fillId="0" borderId="15" xfId="0" applyFont="1" applyFill="1" applyBorder="1" applyAlignment="1">
      <alignment horizontal="center" vertical="justify"/>
    </xf>
    <xf numFmtId="1" fontId="29" fillId="0" borderId="13" xfId="0" applyNumberFormat="1" applyFont="1" applyFill="1" applyBorder="1" applyAlignment="1">
      <alignment/>
    </xf>
    <xf numFmtId="0" fontId="22" fillId="0" borderId="16" xfId="0" applyFont="1" applyFill="1" applyBorder="1" applyAlignment="1">
      <alignment horizontal="center" vertical="justify"/>
    </xf>
    <xf numFmtId="0" fontId="0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justify" vertical="justify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 horizontal="left" vertical="justify"/>
    </xf>
    <xf numFmtId="0" fontId="22" fillId="0" borderId="14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0" xfId="0" applyFont="1" applyFill="1" applyBorder="1" applyAlignment="1">
      <alignment horizontal="center" vertical="justify"/>
    </xf>
    <xf numFmtId="1" fontId="22" fillId="0" borderId="13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22" fillId="0" borderId="21" xfId="0" applyFont="1" applyBorder="1" applyAlignment="1">
      <alignment/>
    </xf>
    <xf numFmtId="1" fontId="21" fillId="0" borderId="19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 vertical="justify"/>
    </xf>
    <xf numFmtId="0" fontId="22" fillId="0" borderId="11" xfId="0" applyFont="1" applyBorder="1" applyAlignment="1">
      <alignment horizontal="center" vertical="justify"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 horizontal="justify" vertical="justify"/>
    </xf>
    <xf numFmtId="0" fontId="21" fillId="0" borderId="17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24" borderId="11" xfId="0" applyFont="1" applyFill="1" applyBorder="1" applyAlignment="1">
      <alignment horizontal="justify" vertical="justify"/>
    </xf>
    <xf numFmtId="1" fontId="22" fillId="24" borderId="19" xfId="0" applyNumberFormat="1" applyFont="1" applyFill="1" applyBorder="1" applyAlignment="1">
      <alignment/>
    </xf>
    <xf numFmtId="1" fontId="22" fillId="24" borderId="13" xfId="0" applyNumberFormat="1" applyFont="1" applyFill="1" applyBorder="1" applyAlignment="1">
      <alignment/>
    </xf>
    <xf numFmtId="1" fontId="22" fillId="24" borderId="17" xfId="0" applyNumberFormat="1" applyFont="1" applyFill="1" applyBorder="1" applyAlignment="1">
      <alignment/>
    </xf>
    <xf numFmtId="1" fontId="22" fillId="24" borderId="11" xfId="0" applyNumberFormat="1" applyFont="1" applyFill="1" applyBorder="1" applyAlignment="1">
      <alignment/>
    </xf>
    <xf numFmtId="0" fontId="22" fillId="25" borderId="22" xfId="0" applyFont="1" applyFill="1" applyBorder="1" applyAlignment="1">
      <alignment horizontal="justify" vertical="justify"/>
    </xf>
    <xf numFmtId="1" fontId="20" fillId="25" borderId="23" xfId="0" applyNumberFormat="1" applyFont="1" applyFill="1" applyBorder="1" applyAlignment="1">
      <alignment/>
    </xf>
    <xf numFmtId="1" fontId="28" fillId="25" borderId="23" xfId="0" applyNumberFormat="1" applyFont="1" applyFill="1" applyBorder="1" applyAlignment="1">
      <alignment/>
    </xf>
    <xf numFmtId="0" fontId="0" fillId="26" borderId="19" xfId="0" applyFont="1" applyFill="1" applyBorder="1" applyAlignment="1">
      <alignment/>
    </xf>
    <xf numFmtId="0" fontId="20" fillId="26" borderId="19" xfId="0" applyFont="1" applyFill="1" applyBorder="1" applyAlignment="1">
      <alignment horizontal="left"/>
    </xf>
    <xf numFmtId="0" fontId="20" fillId="26" borderId="19" xfId="0" applyFont="1" applyFill="1" applyBorder="1" applyAlignment="1">
      <alignment/>
    </xf>
    <xf numFmtId="0" fontId="20" fillId="26" borderId="21" xfId="0" applyFont="1" applyFill="1" applyBorder="1" applyAlignment="1">
      <alignment/>
    </xf>
    <xf numFmtId="1" fontId="20" fillId="26" borderId="23" xfId="0" applyNumberFormat="1" applyFont="1" applyFill="1" applyBorder="1" applyAlignment="1">
      <alignment/>
    </xf>
    <xf numFmtId="1" fontId="20" fillId="26" borderId="13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20" fillId="26" borderId="13" xfId="0" applyFont="1" applyFill="1" applyBorder="1" applyAlignment="1">
      <alignment horizontal="left" vertical="center"/>
    </xf>
    <xf numFmtId="0" fontId="20" fillId="26" borderId="13" xfId="0" applyFont="1" applyFill="1" applyBorder="1" applyAlignment="1">
      <alignment horizontal="justify" vertical="center"/>
    </xf>
    <xf numFmtId="0" fontId="20" fillId="26" borderId="14" xfId="0" applyFont="1" applyFill="1" applyBorder="1" applyAlignment="1">
      <alignment horizontal="justify" vertical="center"/>
    </xf>
    <xf numFmtId="0" fontId="20" fillId="26" borderId="13" xfId="0" applyFont="1" applyFill="1" applyBorder="1" applyAlignment="1">
      <alignment horizontal="left"/>
    </xf>
    <xf numFmtId="0" fontId="20" fillId="26" borderId="13" xfId="0" applyFont="1" applyFill="1" applyBorder="1" applyAlignment="1">
      <alignment/>
    </xf>
    <xf numFmtId="0" fontId="20" fillId="26" borderId="14" xfId="0" applyFont="1" applyFill="1" applyBorder="1" applyAlignment="1">
      <alignment horizontal="justify" vertical="justify"/>
    </xf>
    <xf numFmtId="0" fontId="0" fillId="26" borderId="17" xfId="0" applyFont="1" applyFill="1" applyBorder="1" applyAlignment="1">
      <alignment/>
    </xf>
    <xf numFmtId="0" fontId="20" fillId="26" borderId="17" xfId="0" applyFont="1" applyFill="1" applyBorder="1" applyAlignment="1">
      <alignment horizontal="left"/>
    </xf>
    <xf numFmtId="0" fontId="20" fillId="26" borderId="17" xfId="0" applyFont="1" applyFill="1" applyBorder="1" applyAlignment="1">
      <alignment/>
    </xf>
    <xf numFmtId="0" fontId="20" fillId="26" borderId="18" xfId="0" applyFont="1" applyFill="1" applyBorder="1" applyAlignment="1">
      <alignment horizontal="justify" vertical="justify"/>
    </xf>
    <xf numFmtId="0" fontId="0" fillId="26" borderId="13" xfId="0" applyFill="1" applyBorder="1" applyAlignment="1">
      <alignment/>
    </xf>
    <xf numFmtId="1" fontId="20" fillId="27" borderId="24" xfId="0" applyNumberFormat="1" applyFont="1" applyFill="1" applyBorder="1" applyAlignment="1">
      <alignment/>
    </xf>
    <xf numFmtId="1" fontId="20" fillId="27" borderId="13" xfId="0" applyNumberFormat="1" applyFont="1" applyFill="1" applyBorder="1" applyAlignment="1">
      <alignment/>
    </xf>
    <xf numFmtId="1" fontId="23" fillId="0" borderId="0" xfId="0" applyNumberFormat="1" applyFont="1" applyAlignment="1">
      <alignment/>
    </xf>
    <xf numFmtId="1" fontId="22" fillId="28" borderId="11" xfId="0" applyNumberFormat="1" applyFont="1" applyFill="1" applyBorder="1" applyAlignment="1">
      <alignment/>
    </xf>
    <xf numFmtId="1" fontId="22" fillId="28" borderId="20" xfId="0" applyNumberFormat="1" applyFont="1" applyFill="1" applyBorder="1" applyAlignment="1">
      <alignment/>
    </xf>
    <xf numFmtId="0" fontId="20" fillId="27" borderId="10" xfId="0" applyFont="1" applyFill="1" applyBorder="1" applyAlignment="1">
      <alignment horizontal="right"/>
    </xf>
    <xf numFmtId="0" fontId="20" fillId="27" borderId="11" xfId="0" applyFont="1" applyFill="1" applyBorder="1" applyAlignment="1">
      <alignment horizontal="right"/>
    </xf>
    <xf numFmtId="0" fontId="20" fillId="27" borderId="12" xfId="0" applyFont="1" applyFill="1" applyBorder="1" applyAlignment="1">
      <alignment horizontal="right"/>
    </xf>
    <xf numFmtId="0" fontId="33" fillId="0" borderId="25" xfId="0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5" xfId="0" applyFont="1" applyBorder="1" applyAlignment="1">
      <alignment horizontal="center"/>
    </xf>
    <xf numFmtId="0" fontId="31" fillId="0" borderId="0" xfId="0" applyFont="1" applyAlignment="1">
      <alignment horizontal="center" wrapText="1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2009.g plāns apst" xfId="51"/>
    <cellStyle name="Nosaukums" xfId="52"/>
    <cellStyle name="Paskaidrojošs teksts" xfId="53"/>
    <cellStyle name="Pārbaudes šūna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68" zoomScaleNormal="68" zoomScalePageLayoutView="0" workbookViewId="0" topLeftCell="A1">
      <selection activeCell="X135" sqref="X135"/>
    </sheetView>
  </sheetViews>
  <sheetFormatPr defaultColWidth="9.140625" defaultRowHeight="12.75"/>
  <cols>
    <col min="1" max="1" width="4.140625" style="0" bestFit="1" customWidth="1"/>
    <col min="4" max="4" width="40.7109375" style="0" customWidth="1"/>
    <col min="5" max="5" width="9.57421875" style="0" customWidth="1"/>
    <col min="6" max="6" width="8.7109375" style="38" customWidth="1"/>
    <col min="7" max="7" width="15.140625" style="38" customWidth="1"/>
    <col min="8" max="8" width="15.140625" style="38" hidden="1" customWidth="1"/>
    <col min="9" max="9" width="10.140625" style="38" customWidth="1"/>
    <col min="10" max="10" width="9.421875" style="38" customWidth="1"/>
    <col min="11" max="11" width="11.8515625" style="38" customWidth="1"/>
    <col min="12" max="24" width="8.7109375" style="38" customWidth="1"/>
  </cols>
  <sheetData>
    <row r="1" spans="1:24" s="1" customFormat="1" ht="20.25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s="1" customFormat="1" ht="31.5" customHeight="1" thickBot="1">
      <c r="A2" s="102" t="s">
        <v>179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5" customFormat="1" ht="91.5" customHeight="1" thickBot="1">
      <c r="A3" s="2" t="s">
        <v>11</v>
      </c>
      <c r="B3" s="3" t="s">
        <v>0</v>
      </c>
      <c r="C3" s="3" t="s">
        <v>12</v>
      </c>
      <c r="D3" s="4" t="s">
        <v>13</v>
      </c>
      <c r="E3" s="73" t="s">
        <v>14</v>
      </c>
      <c r="F3" s="46" t="s">
        <v>153</v>
      </c>
      <c r="G3" s="44" t="s">
        <v>154</v>
      </c>
      <c r="H3" s="36" t="s">
        <v>155</v>
      </c>
      <c r="I3" s="44" t="s">
        <v>178</v>
      </c>
      <c r="J3" s="44" t="s">
        <v>156</v>
      </c>
      <c r="K3" s="44" t="s">
        <v>157</v>
      </c>
      <c r="L3" s="44" t="s">
        <v>158</v>
      </c>
      <c r="M3" s="44" t="s">
        <v>159</v>
      </c>
      <c r="N3" s="44" t="s">
        <v>160</v>
      </c>
      <c r="O3" s="44" t="s">
        <v>177</v>
      </c>
      <c r="P3" s="44" t="s">
        <v>161</v>
      </c>
      <c r="Q3" s="44" t="s">
        <v>162</v>
      </c>
      <c r="R3" s="44" t="s">
        <v>163</v>
      </c>
      <c r="S3" s="44" t="s">
        <v>164</v>
      </c>
      <c r="T3" s="44" t="s">
        <v>165</v>
      </c>
      <c r="U3" s="44" t="s">
        <v>166</v>
      </c>
      <c r="V3" s="44" t="s">
        <v>167</v>
      </c>
      <c r="W3" s="44" t="s">
        <v>168</v>
      </c>
      <c r="X3" s="44" t="s">
        <v>15</v>
      </c>
    </row>
    <row r="4" spans="1:24" s="1" customFormat="1" ht="17.25" customHeight="1">
      <c r="A4" s="76" t="s">
        <v>16</v>
      </c>
      <c r="B4" s="77">
        <v>1100</v>
      </c>
      <c r="C4" s="78"/>
      <c r="D4" s="79" t="s">
        <v>1</v>
      </c>
      <c r="E4" s="80">
        <f>SUM(E5+E7+E13)</f>
        <v>127630</v>
      </c>
      <c r="F4" s="81">
        <f aca="true" t="shared" si="0" ref="F4:X4">SUM(F5+F7+F13)</f>
        <v>44022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5092</v>
      </c>
      <c r="K4" s="81">
        <f t="shared" si="0"/>
        <v>0</v>
      </c>
      <c r="L4" s="81">
        <f t="shared" si="0"/>
        <v>7620</v>
      </c>
      <c r="M4" s="81">
        <f t="shared" si="0"/>
        <v>7620</v>
      </c>
      <c r="N4" s="81">
        <f t="shared" si="0"/>
        <v>0</v>
      </c>
      <c r="O4" s="81"/>
      <c r="P4" s="81">
        <f t="shared" si="0"/>
        <v>0</v>
      </c>
      <c r="Q4" s="81">
        <f t="shared" si="0"/>
        <v>0</v>
      </c>
      <c r="R4" s="81">
        <f t="shared" si="0"/>
        <v>0</v>
      </c>
      <c r="S4" s="81">
        <f t="shared" si="0"/>
        <v>0</v>
      </c>
      <c r="T4" s="81">
        <f t="shared" si="0"/>
        <v>13986</v>
      </c>
      <c r="U4" s="81">
        <f t="shared" si="0"/>
        <v>18204</v>
      </c>
      <c r="V4" s="81">
        <f t="shared" si="0"/>
        <v>31086</v>
      </c>
      <c r="W4" s="81">
        <f t="shared" si="0"/>
        <v>0</v>
      </c>
      <c r="X4" s="81">
        <f t="shared" si="0"/>
        <v>0</v>
      </c>
    </row>
    <row r="5" spans="1:24" s="10" customFormat="1" ht="15" customHeight="1">
      <c r="A5" s="6"/>
      <c r="B5" s="7">
        <v>1110</v>
      </c>
      <c r="C5" s="8"/>
      <c r="D5" s="9" t="s">
        <v>17</v>
      </c>
      <c r="E5" s="75">
        <f>SUM(E6)</f>
        <v>118813</v>
      </c>
      <c r="F5" s="45">
        <f aca="true" t="shared" si="1" ref="F5:X5">SUM(F6)</f>
        <v>42948</v>
      </c>
      <c r="G5" s="45">
        <f>SUM(G6)</f>
        <v>0</v>
      </c>
      <c r="H5" s="45">
        <f t="shared" si="1"/>
        <v>0</v>
      </c>
      <c r="I5" s="45">
        <f t="shared" si="1"/>
        <v>0</v>
      </c>
      <c r="J5" s="45">
        <f t="shared" si="1"/>
        <v>4968</v>
      </c>
      <c r="K5" s="45">
        <f t="shared" si="1"/>
        <v>0</v>
      </c>
      <c r="L5" s="45">
        <f t="shared" si="1"/>
        <v>7434</v>
      </c>
      <c r="M5" s="45">
        <f t="shared" si="1"/>
        <v>7434</v>
      </c>
      <c r="N5" s="45">
        <f t="shared" si="1"/>
        <v>0</v>
      </c>
      <c r="O5" s="45"/>
      <c r="P5" s="45">
        <f t="shared" si="1"/>
        <v>0</v>
      </c>
      <c r="Q5" s="45">
        <f t="shared" si="1"/>
        <v>0</v>
      </c>
      <c r="R5" s="45">
        <f t="shared" si="1"/>
        <v>0</v>
      </c>
      <c r="S5" s="45">
        <f t="shared" si="1"/>
        <v>0</v>
      </c>
      <c r="T5" s="45">
        <f t="shared" si="1"/>
        <v>12816</v>
      </c>
      <c r="U5" s="45">
        <f t="shared" si="1"/>
        <v>17760</v>
      </c>
      <c r="V5" s="45">
        <f t="shared" si="1"/>
        <v>25453</v>
      </c>
      <c r="W5" s="45">
        <f t="shared" si="1"/>
        <v>0</v>
      </c>
      <c r="X5" s="45">
        <f t="shared" si="1"/>
        <v>0</v>
      </c>
    </row>
    <row r="6" spans="1:24" s="10" customFormat="1" ht="15" customHeight="1">
      <c r="A6" s="6"/>
      <c r="B6" s="8"/>
      <c r="C6" s="8">
        <v>1119</v>
      </c>
      <c r="D6" s="11" t="s">
        <v>18</v>
      </c>
      <c r="E6" s="74">
        <f>SUM(F6:X6)</f>
        <v>118813</v>
      </c>
      <c r="F6" s="34">
        <v>42948</v>
      </c>
      <c r="G6" s="34"/>
      <c r="H6" s="34"/>
      <c r="I6" s="34"/>
      <c r="J6" s="34">
        <v>4968</v>
      </c>
      <c r="K6" s="34"/>
      <c r="L6" s="34">
        <v>7434</v>
      </c>
      <c r="M6" s="34">
        <v>7434</v>
      </c>
      <c r="N6" s="34"/>
      <c r="O6" s="34"/>
      <c r="P6" s="34"/>
      <c r="Q6" s="34"/>
      <c r="R6" s="34">
        <v>0</v>
      </c>
      <c r="S6" s="34"/>
      <c r="T6" s="34">
        <v>12816</v>
      </c>
      <c r="U6" s="34">
        <v>17760</v>
      </c>
      <c r="V6" s="34">
        <v>25453</v>
      </c>
      <c r="W6" s="34"/>
      <c r="X6" s="34"/>
    </row>
    <row r="7" spans="1:24" s="10" customFormat="1" ht="16.5" customHeight="1">
      <c r="A7" s="6"/>
      <c r="B7" s="7">
        <v>1140</v>
      </c>
      <c r="C7" s="8"/>
      <c r="D7" s="9" t="s">
        <v>19</v>
      </c>
      <c r="E7" s="75">
        <f>SUM(E8:E12)</f>
        <v>3597</v>
      </c>
      <c r="F7" s="45">
        <f aca="true" t="shared" si="2" ref="F7:X7">SUM(F8:F12)</f>
        <v>1074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124</v>
      </c>
      <c r="K7" s="45">
        <f t="shared" si="2"/>
        <v>0</v>
      </c>
      <c r="L7" s="45">
        <f t="shared" si="2"/>
        <v>186</v>
      </c>
      <c r="M7" s="45">
        <f t="shared" si="2"/>
        <v>186</v>
      </c>
      <c r="N7" s="45">
        <f t="shared" si="2"/>
        <v>0</v>
      </c>
      <c r="O7" s="45"/>
      <c r="P7" s="45">
        <f t="shared" si="2"/>
        <v>0</v>
      </c>
      <c r="Q7" s="45">
        <f t="shared" si="2"/>
        <v>0</v>
      </c>
      <c r="R7" s="45">
        <f t="shared" si="2"/>
        <v>0</v>
      </c>
      <c r="S7" s="45">
        <f t="shared" si="2"/>
        <v>0</v>
      </c>
      <c r="T7" s="45">
        <f t="shared" si="2"/>
        <v>320</v>
      </c>
      <c r="U7" s="45">
        <f t="shared" si="2"/>
        <v>444</v>
      </c>
      <c r="V7" s="45">
        <f t="shared" si="2"/>
        <v>1263</v>
      </c>
      <c r="W7" s="45">
        <f t="shared" si="2"/>
        <v>0</v>
      </c>
      <c r="X7" s="45">
        <f t="shared" si="2"/>
        <v>0</v>
      </c>
    </row>
    <row r="8" spans="1:24" s="10" customFormat="1" ht="15" customHeight="1">
      <c r="A8" s="6"/>
      <c r="B8" s="8"/>
      <c r="C8" s="12" t="s">
        <v>20</v>
      </c>
      <c r="D8" s="13" t="s">
        <v>21</v>
      </c>
      <c r="E8" s="74">
        <f aca="true" t="shared" si="3" ref="E8:E13">SUM(F8:X8)</f>
        <v>185</v>
      </c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>
        <v>0</v>
      </c>
      <c r="S8" s="35"/>
      <c r="T8" s="35"/>
      <c r="U8" s="35"/>
      <c r="V8" s="35">
        <v>185</v>
      </c>
      <c r="W8" s="35"/>
      <c r="X8" s="35"/>
    </row>
    <row r="9" spans="1:24" s="10" customFormat="1" ht="15" customHeight="1">
      <c r="A9" s="6"/>
      <c r="B9" s="8"/>
      <c r="C9" s="12">
        <v>1142</v>
      </c>
      <c r="D9" s="13" t="s">
        <v>22</v>
      </c>
      <c r="E9" s="74">
        <f t="shared" si="3"/>
        <v>150</v>
      </c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0</v>
      </c>
      <c r="S9" s="35"/>
      <c r="T9" s="35"/>
      <c r="U9" s="35"/>
      <c r="V9" s="35">
        <v>150</v>
      </c>
      <c r="W9" s="35"/>
      <c r="X9" s="35"/>
    </row>
    <row r="10" spans="1:24" s="10" customFormat="1" ht="15" customHeight="1">
      <c r="A10" s="6"/>
      <c r="B10" s="8"/>
      <c r="C10" s="8">
        <v>1147</v>
      </c>
      <c r="D10" s="11" t="s">
        <v>23</v>
      </c>
      <c r="E10" s="74">
        <f t="shared" si="3"/>
        <v>0</v>
      </c>
      <c r="F10" s="35">
        <v>0</v>
      </c>
      <c r="G10" s="35"/>
      <c r="H10" s="35"/>
      <c r="I10" s="35"/>
      <c r="J10" s="35"/>
      <c r="K10" s="35"/>
      <c r="L10" s="35">
        <v>0</v>
      </c>
      <c r="M10" s="35">
        <v>0</v>
      </c>
      <c r="N10" s="35"/>
      <c r="O10" s="35"/>
      <c r="P10" s="35"/>
      <c r="Q10" s="35"/>
      <c r="R10" s="35">
        <v>0</v>
      </c>
      <c r="S10" s="35"/>
      <c r="T10" s="35"/>
      <c r="U10" s="35"/>
      <c r="V10" s="35">
        <v>0</v>
      </c>
      <c r="W10" s="35"/>
      <c r="X10" s="35"/>
    </row>
    <row r="11" spans="1:24" s="10" customFormat="1" ht="15" customHeight="1">
      <c r="A11" s="6"/>
      <c r="B11" s="8"/>
      <c r="C11" s="8">
        <v>1148</v>
      </c>
      <c r="D11" s="11" t="s">
        <v>24</v>
      </c>
      <c r="E11" s="74">
        <f t="shared" si="3"/>
        <v>3262</v>
      </c>
      <c r="F11" s="35">
        <v>1074</v>
      </c>
      <c r="G11" s="35"/>
      <c r="H11" s="35"/>
      <c r="I11" s="35"/>
      <c r="J11" s="35">
        <v>124</v>
      </c>
      <c r="K11" s="35"/>
      <c r="L11" s="35">
        <v>186</v>
      </c>
      <c r="M11" s="35">
        <v>186</v>
      </c>
      <c r="N11" s="35"/>
      <c r="O11" s="35"/>
      <c r="P11" s="35"/>
      <c r="Q11" s="35"/>
      <c r="R11" s="35"/>
      <c r="S11" s="35"/>
      <c r="T11" s="35">
        <v>320</v>
      </c>
      <c r="U11" s="35">
        <v>444</v>
      </c>
      <c r="V11" s="35">
        <v>928</v>
      </c>
      <c r="W11" s="35"/>
      <c r="X11" s="35"/>
    </row>
    <row r="12" spans="1:24" s="10" customFormat="1" ht="15" customHeight="1">
      <c r="A12" s="6"/>
      <c r="B12" s="8"/>
      <c r="C12" s="6">
        <v>1149</v>
      </c>
      <c r="D12" s="14" t="s">
        <v>25</v>
      </c>
      <c r="E12" s="74">
        <f t="shared" si="3"/>
        <v>0</v>
      </c>
      <c r="F12" s="35"/>
      <c r="G12" s="35"/>
      <c r="H12" s="35"/>
      <c r="I12" s="35"/>
      <c r="J12" s="35"/>
      <c r="K12" s="35"/>
      <c r="L12" s="35">
        <v>0</v>
      </c>
      <c r="M12" s="35">
        <v>0</v>
      </c>
      <c r="N12" s="35"/>
      <c r="O12" s="35"/>
      <c r="P12" s="35"/>
      <c r="Q12" s="35"/>
      <c r="R12" s="35">
        <v>0</v>
      </c>
      <c r="S12" s="35"/>
      <c r="T12" s="35"/>
      <c r="U12" s="35"/>
      <c r="V12" s="35"/>
      <c r="W12" s="35"/>
      <c r="X12" s="35"/>
    </row>
    <row r="13" spans="1:24" s="10" customFormat="1" ht="36.75" customHeight="1">
      <c r="A13" s="6"/>
      <c r="B13" s="7">
        <v>1150</v>
      </c>
      <c r="C13" s="8"/>
      <c r="D13" s="15" t="s">
        <v>26</v>
      </c>
      <c r="E13" s="75">
        <f t="shared" si="3"/>
        <v>5220</v>
      </c>
      <c r="F13" s="41"/>
      <c r="G13" s="41"/>
      <c r="H13" s="41"/>
      <c r="I13" s="41"/>
      <c r="J13" s="41">
        <v>0</v>
      </c>
      <c r="K13" s="41"/>
      <c r="L13" s="41">
        <v>0</v>
      </c>
      <c r="M13" s="41">
        <v>0</v>
      </c>
      <c r="N13" s="41"/>
      <c r="O13" s="41"/>
      <c r="P13" s="41"/>
      <c r="Q13" s="41"/>
      <c r="R13" s="41">
        <v>0</v>
      </c>
      <c r="S13" s="41"/>
      <c r="T13" s="41">
        <v>850</v>
      </c>
      <c r="U13" s="41"/>
      <c r="V13" s="41">
        <v>4370</v>
      </c>
      <c r="W13" s="41"/>
      <c r="X13" s="41"/>
    </row>
    <row r="14" spans="1:24" s="1" customFormat="1" ht="18" customHeight="1">
      <c r="A14" s="82"/>
      <c r="B14" s="83">
        <v>1200</v>
      </c>
      <c r="C14" s="84"/>
      <c r="D14" s="85" t="s">
        <v>27</v>
      </c>
      <c r="E14" s="80">
        <f>SUM(E15:E16)</f>
        <v>43256</v>
      </c>
      <c r="F14" s="81">
        <f aca="true" t="shared" si="4" ref="F14:X14">SUM(F15:F16)</f>
        <v>15223</v>
      </c>
      <c r="G14" s="81">
        <f t="shared" si="4"/>
        <v>0</v>
      </c>
      <c r="H14" s="81">
        <f t="shared" si="4"/>
        <v>0</v>
      </c>
      <c r="I14" s="81">
        <f t="shared" si="4"/>
        <v>0</v>
      </c>
      <c r="J14" s="81">
        <f t="shared" si="4"/>
        <v>1772</v>
      </c>
      <c r="K14" s="81">
        <f t="shared" si="4"/>
        <v>0</v>
      </c>
      <c r="L14" s="81">
        <f t="shared" si="4"/>
        <v>2193</v>
      </c>
      <c r="M14" s="81">
        <f t="shared" si="4"/>
        <v>2193</v>
      </c>
      <c r="N14" s="81">
        <f t="shared" si="4"/>
        <v>0</v>
      </c>
      <c r="O14" s="81"/>
      <c r="P14" s="81">
        <f t="shared" si="4"/>
        <v>0</v>
      </c>
      <c r="Q14" s="81">
        <f t="shared" si="4"/>
        <v>0</v>
      </c>
      <c r="R14" s="81">
        <f t="shared" si="4"/>
        <v>0</v>
      </c>
      <c r="S14" s="81">
        <f t="shared" si="4"/>
        <v>0</v>
      </c>
      <c r="T14" s="81">
        <f t="shared" si="4"/>
        <v>6492</v>
      </c>
      <c r="U14" s="81">
        <f t="shared" si="4"/>
        <v>5622</v>
      </c>
      <c r="V14" s="81">
        <f t="shared" si="4"/>
        <v>9761</v>
      </c>
      <c r="W14" s="81">
        <f t="shared" si="4"/>
        <v>0</v>
      </c>
      <c r="X14" s="81">
        <f t="shared" si="4"/>
        <v>0</v>
      </c>
    </row>
    <row r="15" spans="1:24" s="10" customFormat="1" ht="26.25" customHeight="1">
      <c r="A15" s="6"/>
      <c r="B15" s="7">
        <v>1210</v>
      </c>
      <c r="C15" s="8"/>
      <c r="D15" s="9" t="s">
        <v>28</v>
      </c>
      <c r="E15" s="75">
        <f>SUM(F15:X15)</f>
        <v>32793</v>
      </c>
      <c r="F15" s="35">
        <v>11126</v>
      </c>
      <c r="G15" s="35"/>
      <c r="H15" s="35"/>
      <c r="I15" s="35"/>
      <c r="J15" s="35">
        <v>1415</v>
      </c>
      <c r="K15" s="35"/>
      <c r="L15" s="35">
        <v>1835</v>
      </c>
      <c r="M15" s="35">
        <v>1835</v>
      </c>
      <c r="N15" s="35"/>
      <c r="O15" s="35"/>
      <c r="P15" s="35"/>
      <c r="Q15" s="35"/>
      <c r="R15" s="35">
        <v>0</v>
      </c>
      <c r="S15" s="35"/>
      <c r="T15" s="35">
        <v>4425</v>
      </c>
      <c r="U15" s="35">
        <v>4624</v>
      </c>
      <c r="V15" s="35">
        <v>7533</v>
      </c>
      <c r="W15" s="35"/>
      <c r="X15" s="35"/>
    </row>
    <row r="16" spans="1:24" s="10" customFormat="1" ht="25.5" customHeight="1">
      <c r="A16" s="6"/>
      <c r="B16" s="7">
        <v>1220</v>
      </c>
      <c r="C16" s="8"/>
      <c r="D16" s="9" t="s">
        <v>29</v>
      </c>
      <c r="E16" s="75">
        <f>SUM(E17:E19)</f>
        <v>10463</v>
      </c>
      <c r="F16" s="45">
        <f aca="true" t="shared" si="5" ref="F16:X16">SUM(F17:F19)</f>
        <v>4097</v>
      </c>
      <c r="G16" s="45">
        <f t="shared" si="5"/>
        <v>0</v>
      </c>
      <c r="H16" s="45">
        <f t="shared" si="5"/>
        <v>0</v>
      </c>
      <c r="I16" s="45">
        <f t="shared" si="5"/>
        <v>0</v>
      </c>
      <c r="J16" s="45">
        <f t="shared" si="5"/>
        <v>357</v>
      </c>
      <c r="K16" s="45">
        <f t="shared" si="5"/>
        <v>0</v>
      </c>
      <c r="L16" s="45">
        <f t="shared" si="5"/>
        <v>358</v>
      </c>
      <c r="M16" s="45">
        <f t="shared" si="5"/>
        <v>358</v>
      </c>
      <c r="N16" s="45">
        <f t="shared" si="5"/>
        <v>0</v>
      </c>
      <c r="O16" s="45"/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2067</v>
      </c>
      <c r="U16" s="45">
        <f t="shared" si="5"/>
        <v>998</v>
      </c>
      <c r="V16" s="45">
        <f t="shared" si="5"/>
        <v>2228</v>
      </c>
      <c r="W16" s="45">
        <f t="shared" si="5"/>
        <v>0</v>
      </c>
      <c r="X16" s="45">
        <f t="shared" si="5"/>
        <v>0</v>
      </c>
    </row>
    <row r="17" spans="1:24" s="10" customFormat="1" ht="54" customHeight="1">
      <c r="A17" s="6"/>
      <c r="B17" s="8"/>
      <c r="C17" s="8">
        <v>1221</v>
      </c>
      <c r="D17" s="11" t="s">
        <v>30</v>
      </c>
      <c r="E17" s="74">
        <f>SUM(F17:X17)</f>
        <v>6763</v>
      </c>
      <c r="F17" s="35">
        <v>3097</v>
      </c>
      <c r="G17" s="35"/>
      <c r="H17" s="35"/>
      <c r="I17" s="35"/>
      <c r="J17" s="35">
        <v>207</v>
      </c>
      <c r="K17" s="35"/>
      <c r="L17" s="35">
        <v>158</v>
      </c>
      <c r="M17" s="35">
        <v>158</v>
      </c>
      <c r="N17" s="35"/>
      <c r="O17" s="35"/>
      <c r="P17" s="35"/>
      <c r="Q17" s="35"/>
      <c r="R17" s="35">
        <v>0</v>
      </c>
      <c r="S17" s="35"/>
      <c r="T17" s="35">
        <v>1617</v>
      </c>
      <c r="U17" s="35">
        <v>598</v>
      </c>
      <c r="V17" s="35">
        <v>928</v>
      </c>
      <c r="W17" s="35"/>
      <c r="X17" s="35"/>
    </row>
    <row r="18" spans="1:24" s="10" customFormat="1" ht="31.5" customHeight="1">
      <c r="A18" s="6"/>
      <c r="B18" s="16"/>
      <c r="C18" s="8">
        <v>1227</v>
      </c>
      <c r="D18" s="11" t="s">
        <v>31</v>
      </c>
      <c r="E18" s="74">
        <f>SUM(F18:X18)</f>
        <v>3000</v>
      </c>
      <c r="F18" s="35">
        <v>600</v>
      </c>
      <c r="G18" s="35"/>
      <c r="H18" s="35"/>
      <c r="I18" s="35"/>
      <c r="J18" s="35">
        <v>150</v>
      </c>
      <c r="K18" s="35"/>
      <c r="L18" s="35">
        <v>150</v>
      </c>
      <c r="M18" s="35">
        <v>150</v>
      </c>
      <c r="N18" s="35"/>
      <c r="O18" s="35"/>
      <c r="P18" s="35"/>
      <c r="Q18" s="35"/>
      <c r="R18" s="35">
        <v>0</v>
      </c>
      <c r="S18" s="35"/>
      <c r="T18" s="35">
        <v>450</v>
      </c>
      <c r="U18" s="35">
        <v>300</v>
      </c>
      <c r="V18" s="35">
        <v>1200</v>
      </c>
      <c r="W18" s="35"/>
      <c r="X18" s="35"/>
    </row>
    <row r="19" spans="1:25" s="10" customFormat="1" ht="40.5" customHeight="1">
      <c r="A19" s="6"/>
      <c r="B19" s="16"/>
      <c r="C19" s="8">
        <v>1228</v>
      </c>
      <c r="D19" s="11" t="s">
        <v>32</v>
      </c>
      <c r="E19" s="74">
        <f>SUM(F19:X19)</f>
        <v>700</v>
      </c>
      <c r="F19" s="35">
        <v>400</v>
      </c>
      <c r="G19" s="35"/>
      <c r="H19" s="35"/>
      <c r="I19" s="35"/>
      <c r="J19" s="35">
        <v>0</v>
      </c>
      <c r="K19" s="35"/>
      <c r="L19" s="35">
        <v>50</v>
      </c>
      <c r="M19" s="35">
        <v>50</v>
      </c>
      <c r="N19" s="35"/>
      <c r="O19" s="35"/>
      <c r="P19" s="35"/>
      <c r="Q19" s="35"/>
      <c r="R19" s="35">
        <v>0</v>
      </c>
      <c r="S19" s="35"/>
      <c r="T19" s="35">
        <v>0</v>
      </c>
      <c r="U19" s="35">
        <v>100</v>
      </c>
      <c r="V19" s="35">
        <v>100</v>
      </c>
      <c r="W19" s="35"/>
      <c r="X19" s="35"/>
      <c r="Y19" s="96"/>
    </row>
    <row r="20" spans="1:24" s="1" customFormat="1" ht="12.75">
      <c r="A20" s="82" t="s">
        <v>16</v>
      </c>
      <c r="B20" s="86">
        <v>2000</v>
      </c>
      <c r="C20" s="87"/>
      <c r="D20" s="88" t="s">
        <v>2</v>
      </c>
      <c r="E20" s="80">
        <f aca="true" t="shared" si="6" ref="E20:X20">SUM(E21+E28+E65+E85+E86)</f>
        <v>260105</v>
      </c>
      <c r="F20" s="81">
        <f t="shared" si="6"/>
        <v>11596</v>
      </c>
      <c r="G20" s="81">
        <f t="shared" si="6"/>
        <v>0</v>
      </c>
      <c r="H20" s="81">
        <f t="shared" si="6"/>
        <v>0</v>
      </c>
      <c r="I20" s="81">
        <f t="shared" si="6"/>
        <v>33179</v>
      </c>
      <c r="J20" s="81">
        <f t="shared" si="6"/>
        <v>9652</v>
      </c>
      <c r="K20" s="81">
        <f t="shared" si="6"/>
        <v>16105</v>
      </c>
      <c r="L20" s="81">
        <f t="shared" si="6"/>
        <v>11030</v>
      </c>
      <c r="M20" s="81">
        <f t="shared" si="6"/>
        <v>14390</v>
      </c>
      <c r="N20" s="81">
        <f t="shared" si="6"/>
        <v>1200</v>
      </c>
      <c r="O20" s="81">
        <f t="shared" si="6"/>
        <v>14100</v>
      </c>
      <c r="P20" s="81">
        <f t="shared" si="6"/>
        <v>3700</v>
      </c>
      <c r="Q20" s="81">
        <f t="shared" si="6"/>
        <v>2900</v>
      </c>
      <c r="R20" s="81">
        <f t="shared" si="6"/>
        <v>77223</v>
      </c>
      <c r="S20" s="81">
        <f t="shared" si="6"/>
        <v>0</v>
      </c>
      <c r="T20" s="81">
        <f t="shared" si="6"/>
        <v>31040</v>
      </c>
      <c r="U20" s="81">
        <f t="shared" si="6"/>
        <v>4115</v>
      </c>
      <c r="V20" s="81">
        <f t="shared" si="6"/>
        <v>29875</v>
      </c>
      <c r="W20" s="81">
        <f t="shared" si="6"/>
        <v>0</v>
      </c>
      <c r="X20" s="81">
        <f t="shared" si="6"/>
        <v>0</v>
      </c>
    </row>
    <row r="21" spans="1:24" s="1" customFormat="1" ht="21" customHeight="1">
      <c r="A21" s="82"/>
      <c r="B21" s="86">
        <v>2100</v>
      </c>
      <c r="C21" s="87"/>
      <c r="D21" s="88" t="s">
        <v>33</v>
      </c>
      <c r="E21" s="80">
        <f>SUM(E22+E25)</f>
        <v>30</v>
      </c>
      <c r="F21" s="81">
        <f aca="true" t="shared" si="7" ref="F21:X21">SUM(F22+F25)</f>
        <v>0</v>
      </c>
      <c r="G21" s="81">
        <f t="shared" si="7"/>
        <v>0</v>
      </c>
      <c r="H21" s="81">
        <f t="shared" si="7"/>
        <v>0</v>
      </c>
      <c r="I21" s="81">
        <f t="shared" si="7"/>
        <v>0</v>
      </c>
      <c r="J21" s="81">
        <f t="shared" si="7"/>
        <v>0</v>
      </c>
      <c r="K21" s="81">
        <f t="shared" si="7"/>
        <v>0</v>
      </c>
      <c r="L21" s="81">
        <f t="shared" si="7"/>
        <v>0</v>
      </c>
      <c r="M21" s="81">
        <f t="shared" si="7"/>
        <v>0</v>
      </c>
      <c r="N21" s="81">
        <f t="shared" si="7"/>
        <v>0</v>
      </c>
      <c r="O21" s="81"/>
      <c r="P21" s="81">
        <f t="shared" si="7"/>
        <v>0</v>
      </c>
      <c r="Q21" s="81">
        <f t="shared" si="7"/>
        <v>0</v>
      </c>
      <c r="R21" s="81">
        <f t="shared" si="7"/>
        <v>0</v>
      </c>
      <c r="S21" s="81">
        <f t="shared" si="7"/>
        <v>0</v>
      </c>
      <c r="T21" s="81">
        <f t="shared" si="7"/>
        <v>0</v>
      </c>
      <c r="U21" s="81">
        <f t="shared" si="7"/>
        <v>30</v>
      </c>
      <c r="V21" s="81">
        <f t="shared" si="7"/>
        <v>0</v>
      </c>
      <c r="W21" s="81">
        <f t="shared" si="7"/>
        <v>0</v>
      </c>
      <c r="X21" s="81">
        <f t="shared" si="7"/>
        <v>0</v>
      </c>
    </row>
    <row r="22" spans="1:24" s="10" customFormat="1" ht="25.5" customHeight="1">
      <c r="A22" s="6"/>
      <c r="B22" s="7">
        <v>2110</v>
      </c>
      <c r="C22" s="8"/>
      <c r="D22" s="9" t="s">
        <v>34</v>
      </c>
      <c r="E22" s="75">
        <f>SUM(E23:E24)</f>
        <v>30</v>
      </c>
      <c r="F22" s="45">
        <f aca="true" t="shared" si="8" ref="F22:X22">SUM(F23:F24)</f>
        <v>0</v>
      </c>
      <c r="G22" s="45">
        <f t="shared" si="8"/>
        <v>0</v>
      </c>
      <c r="H22" s="45">
        <f t="shared" si="8"/>
        <v>0</v>
      </c>
      <c r="I22" s="45">
        <f t="shared" si="8"/>
        <v>0</v>
      </c>
      <c r="J22" s="45">
        <f t="shared" si="8"/>
        <v>0</v>
      </c>
      <c r="K22" s="45">
        <f t="shared" si="8"/>
        <v>0</v>
      </c>
      <c r="L22" s="45">
        <f t="shared" si="8"/>
        <v>0</v>
      </c>
      <c r="M22" s="45">
        <f t="shared" si="8"/>
        <v>0</v>
      </c>
      <c r="N22" s="45">
        <f t="shared" si="8"/>
        <v>0</v>
      </c>
      <c r="O22" s="45"/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0</v>
      </c>
      <c r="U22" s="45">
        <f t="shared" si="8"/>
        <v>30</v>
      </c>
      <c r="V22" s="45">
        <f t="shared" si="8"/>
        <v>0</v>
      </c>
      <c r="W22" s="45">
        <f t="shared" si="8"/>
        <v>0</v>
      </c>
      <c r="X22" s="45">
        <f t="shared" si="8"/>
        <v>0</v>
      </c>
    </row>
    <row r="23" spans="1:24" s="10" customFormat="1" ht="14.25" customHeight="1">
      <c r="A23" s="6"/>
      <c r="B23" s="8"/>
      <c r="C23" s="8">
        <v>2111</v>
      </c>
      <c r="D23" s="11" t="s">
        <v>35</v>
      </c>
      <c r="E23" s="74">
        <f>SUM(F23:X23)</f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10" customFormat="1" ht="24" customHeight="1">
      <c r="A24" s="6"/>
      <c r="B24" s="8"/>
      <c r="C24" s="8">
        <v>2112</v>
      </c>
      <c r="D24" s="11" t="s">
        <v>36</v>
      </c>
      <c r="E24" s="74">
        <f>SUM(F24:X24)</f>
        <v>30</v>
      </c>
      <c r="F24" s="39">
        <v>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>
        <v>30</v>
      </c>
      <c r="V24" s="39">
        <v>0</v>
      </c>
      <c r="W24" s="39"/>
      <c r="X24" s="39"/>
    </row>
    <row r="25" spans="1:24" s="10" customFormat="1" ht="24.75" customHeight="1">
      <c r="A25" s="6"/>
      <c r="B25" s="7">
        <v>2120</v>
      </c>
      <c r="C25" s="8"/>
      <c r="D25" s="9" t="s">
        <v>37</v>
      </c>
      <c r="E25" s="75">
        <f>SUM(E26:E27)</f>
        <v>0</v>
      </c>
      <c r="F25" s="45">
        <f aca="true" t="shared" si="9" ref="F25:X25">SUM(F26:F27)</f>
        <v>0</v>
      </c>
      <c r="G25" s="45">
        <f t="shared" si="9"/>
        <v>0</v>
      </c>
      <c r="H25" s="45">
        <f t="shared" si="9"/>
        <v>0</v>
      </c>
      <c r="I25" s="45">
        <f t="shared" si="9"/>
        <v>0</v>
      </c>
      <c r="J25" s="45">
        <f t="shared" si="9"/>
        <v>0</v>
      </c>
      <c r="K25" s="45">
        <f t="shared" si="9"/>
        <v>0</v>
      </c>
      <c r="L25" s="45">
        <f t="shared" si="9"/>
        <v>0</v>
      </c>
      <c r="M25" s="45">
        <f t="shared" si="9"/>
        <v>0</v>
      </c>
      <c r="N25" s="45">
        <f t="shared" si="9"/>
        <v>0</v>
      </c>
      <c r="O25" s="45"/>
      <c r="P25" s="45">
        <f t="shared" si="9"/>
        <v>0</v>
      </c>
      <c r="Q25" s="45">
        <f t="shared" si="9"/>
        <v>0</v>
      </c>
      <c r="R25" s="45">
        <f t="shared" si="9"/>
        <v>0</v>
      </c>
      <c r="S25" s="45">
        <f t="shared" si="9"/>
        <v>0</v>
      </c>
      <c r="T25" s="45">
        <f t="shared" si="9"/>
        <v>0</v>
      </c>
      <c r="U25" s="45">
        <f t="shared" si="9"/>
        <v>0</v>
      </c>
      <c r="V25" s="45">
        <f t="shared" si="9"/>
        <v>0</v>
      </c>
      <c r="W25" s="45">
        <f t="shared" si="9"/>
        <v>0</v>
      </c>
      <c r="X25" s="45">
        <f t="shared" si="9"/>
        <v>0</v>
      </c>
    </row>
    <row r="26" spans="1:24" s="10" customFormat="1" ht="17.25" customHeight="1">
      <c r="A26" s="6"/>
      <c r="B26" s="8"/>
      <c r="C26" s="8">
        <v>2121</v>
      </c>
      <c r="D26" s="11" t="s">
        <v>35</v>
      </c>
      <c r="E26" s="74">
        <f>SUM(F26:X26)</f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10" customFormat="1" ht="27.75" customHeight="1">
      <c r="A27" s="6"/>
      <c r="B27" s="8"/>
      <c r="C27" s="8">
        <v>2122</v>
      </c>
      <c r="D27" s="11" t="s">
        <v>36</v>
      </c>
      <c r="E27" s="74">
        <f>SUM(F27:X27)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1" customFormat="1" ht="12.75">
      <c r="A28" s="87"/>
      <c r="B28" s="86">
        <v>2200</v>
      </c>
      <c r="C28" s="87"/>
      <c r="D28" s="88" t="s">
        <v>3</v>
      </c>
      <c r="E28" s="80">
        <f aca="true" t="shared" si="10" ref="E28:X28">SUM(E29+E31+E37+E45+E53+E54+E60+E63)</f>
        <v>216137</v>
      </c>
      <c r="F28" s="81">
        <f t="shared" si="10"/>
        <v>7476</v>
      </c>
      <c r="G28" s="81">
        <f t="shared" si="10"/>
        <v>0</v>
      </c>
      <c r="H28" s="81">
        <f t="shared" si="10"/>
        <v>0</v>
      </c>
      <c r="I28" s="81">
        <f t="shared" si="10"/>
        <v>31629</v>
      </c>
      <c r="J28" s="81">
        <f t="shared" si="10"/>
        <v>4420</v>
      </c>
      <c r="K28" s="81">
        <f t="shared" si="10"/>
        <v>16105</v>
      </c>
      <c r="L28" s="81">
        <f t="shared" si="10"/>
        <v>6660</v>
      </c>
      <c r="M28" s="81">
        <f t="shared" si="10"/>
        <v>8820</v>
      </c>
      <c r="N28" s="81">
        <f t="shared" si="10"/>
        <v>1200</v>
      </c>
      <c r="O28" s="81">
        <f t="shared" si="10"/>
        <v>12100</v>
      </c>
      <c r="P28" s="81">
        <f t="shared" si="10"/>
        <v>3700</v>
      </c>
      <c r="Q28" s="81">
        <f t="shared" si="10"/>
        <v>2500</v>
      </c>
      <c r="R28" s="81">
        <f t="shared" si="10"/>
        <v>77223</v>
      </c>
      <c r="S28" s="81">
        <f t="shared" si="10"/>
        <v>0</v>
      </c>
      <c r="T28" s="81">
        <f t="shared" si="10"/>
        <v>20258</v>
      </c>
      <c r="U28" s="81">
        <f t="shared" si="10"/>
        <v>1881</v>
      </c>
      <c r="V28" s="81">
        <f t="shared" si="10"/>
        <v>22165</v>
      </c>
      <c r="W28" s="81">
        <f t="shared" si="10"/>
        <v>0</v>
      </c>
      <c r="X28" s="81">
        <f t="shared" si="10"/>
        <v>0</v>
      </c>
    </row>
    <row r="29" spans="1:24" s="10" customFormat="1" ht="15" customHeight="1">
      <c r="A29" s="6"/>
      <c r="B29" s="29">
        <v>2210</v>
      </c>
      <c r="C29" s="6"/>
      <c r="D29" s="17" t="s">
        <v>38</v>
      </c>
      <c r="E29" s="75">
        <f>SUM(E30)</f>
        <v>4598</v>
      </c>
      <c r="F29" s="45">
        <f>SUM(F30)</f>
        <v>4398</v>
      </c>
      <c r="G29" s="45">
        <f aca="true" t="shared" si="11" ref="G29:X29">SUM(G30)</f>
        <v>0</v>
      </c>
      <c r="H29" s="45">
        <f t="shared" si="11"/>
        <v>0</v>
      </c>
      <c r="I29" s="45">
        <f t="shared" si="11"/>
        <v>0</v>
      </c>
      <c r="J29" s="45">
        <f t="shared" si="11"/>
        <v>0</v>
      </c>
      <c r="K29" s="45">
        <f t="shared" si="11"/>
        <v>0</v>
      </c>
      <c r="L29" s="45">
        <f t="shared" si="11"/>
        <v>100</v>
      </c>
      <c r="M29" s="45">
        <f t="shared" si="11"/>
        <v>100</v>
      </c>
      <c r="N29" s="45">
        <f t="shared" si="11"/>
        <v>0</v>
      </c>
      <c r="O29" s="45">
        <f t="shared" si="11"/>
        <v>0</v>
      </c>
      <c r="P29" s="45">
        <f t="shared" si="11"/>
        <v>0</v>
      </c>
      <c r="Q29" s="45">
        <f t="shared" si="11"/>
        <v>0</v>
      </c>
      <c r="R29" s="45">
        <f t="shared" si="11"/>
        <v>0</v>
      </c>
      <c r="S29" s="45">
        <f t="shared" si="11"/>
        <v>0</v>
      </c>
      <c r="T29" s="45">
        <f t="shared" si="11"/>
        <v>0</v>
      </c>
      <c r="U29" s="45">
        <f t="shared" si="11"/>
        <v>0</v>
      </c>
      <c r="V29" s="45">
        <f t="shared" si="11"/>
        <v>0</v>
      </c>
      <c r="W29" s="45">
        <f t="shared" si="11"/>
        <v>0</v>
      </c>
      <c r="X29" s="45">
        <f t="shared" si="11"/>
        <v>0</v>
      </c>
    </row>
    <row r="30" spans="1:24" s="10" customFormat="1" ht="15" customHeight="1">
      <c r="A30" s="6"/>
      <c r="B30" s="6"/>
      <c r="C30" s="6">
        <v>2210</v>
      </c>
      <c r="D30" s="14" t="s">
        <v>39</v>
      </c>
      <c r="E30" s="74">
        <f>SUM(F30:X30)</f>
        <v>4598</v>
      </c>
      <c r="F30" s="39">
        <v>4398</v>
      </c>
      <c r="G30" s="39"/>
      <c r="H30" s="39"/>
      <c r="I30" s="39"/>
      <c r="J30" s="39"/>
      <c r="K30" s="39"/>
      <c r="L30" s="39">
        <v>100</v>
      </c>
      <c r="M30" s="39">
        <v>100</v>
      </c>
      <c r="N30" s="39"/>
      <c r="O30" s="39"/>
      <c r="P30" s="39">
        <v>0</v>
      </c>
      <c r="Q30" s="39"/>
      <c r="R30" s="39">
        <v>0</v>
      </c>
      <c r="S30" s="39"/>
      <c r="T30" s="39"/>
      <c r="U30" s="39">
        <v>0</v>
      </c>
      <c r="V30" s="39">
        <v>0</v>
      </c>
      <c r="W30" s="39"/>
      <c r="X30" s="39"/>
    </row>
    <row r="31" spans="1:24" s="10" customFormat="1" ht="15" customHeight="1">
      <c r="A31" s="6"/>
      <c r="B31" s="29">
        <v>2220</v>
      </c>
      <c r="C31" s="6"/>
      <c r="D31" s="17" t="s">
        <v>40</v>
      </c>
      <c r="E31" s="75">
        <f>SUM(E32:E36)</f>
        <v>122229</v>
      </c>
      <c r="F31" s="45">
        <f>SUM(F32:F36)</f>
        <v>0</v>
      </c>
      <c r="G31" s="45">
        <f aca="true" t="shared" si="12" ref="G31:X31">SUM(G32:G36)</f>
        <v>0</v>
      </c>
      <c r="H31" s="45">
        <f t="shared" si="12"/>
        <v>0</v>
      </c>
      <c r="I31" s="45">
        <f t="shared" si="12"/>
        <v>0</v>
      </c>
      <c r="J31" s="45">
        <f t="shared" si="12"/>
        <v>0</v>
      </c>
      <c r="K31" s="45">
        <f t="shared" si="12"/>
        <v>15600</v>
      </c>
      <c r="L31" s="45">
        <f t="shared" si="12"/>
        <v>4700</v>
      </c>
      <c r="M31" s="45">
        <f t="shared" si="12"/>
        <v>3360</v>
      </c>
      <c r="N31" s="45">
        <f t="shared" si="12"/>
        <v>1200</v>
      </c>
      <c r="O31" s="45">
        <f t="shared" si="12"/>
        <v>2200</v>
      </c>
      <c r="P31" s="45">
        <f t="shared" si="12"/>
        <v>3700</v>
      </c>
      <c r="Q31" s="45">
        <f t="shared" si="12"/>
        <v>2500</v>
      </c>
      <c r="R31" s="45">
        <f t="shared" si="12"/>
        <v>77219</v>
      </c>
      <c r="S31" s="45">
        <f t="shared" si="12"/>
        <v>0</v>
      </c>
      <c r="T31" s="45">
        <f t="shared" si="12"/>
        <v>2000</v>
      </c>
      <c r="U31" s="45">
        <f t="shared" si="12"/>
        <v>0</v>
      </c>
      <c r="V31" s="45">
        <f t="shared" si="12"/>
        <v>9750</v>
      </c>
      <c r="W31" s="45">
        <f t="shared" si="12"/>
        <v>0</v>
      </c>
      <c r="X31" s="45">
        <f t="shared" si="12"/>
        <v>0</v>
      </c>
    </row>
    <row r="32" spans="1:24" s="10" customFormat="1" ht="15" customHeight="1">
      <c r="A32" s="6"/>
      <c r="B32" s="6"/>
      <c r="C32" s="6">
        <v>2221</v>
      </c>
      <c r="D32" s="14" t="s">
        <v>41</v>
      </c>
      <c r="E32" s="74">
        <f>SUM(F32:X32)</f>
        <v>82519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77219</v>
      </c>
      <c r="S32" s="40"/>
      <c r="T32" s="40"/>
      <c r="U32" s="40"/>
      <c r="V32" s="40">
        <v>5300</v>
      </c>
      <c r="W32" s="40"/>
      <c r="X32" s="40"/>
    </row>
    <row r="33" spans="1:24" s="10" customFormat="1" ht="15" customHeight="1">
      <c r="A33" s="6"/>
      <c r="B33" s="6"/>
      <c r="C33" s="6">
        <v>2222</v>
      </c>
      <c r="D33" s="14" t="s">
        <v>42</v>
      </c>
      <c r="E33" s="74">
        <f>SUM(F33:X33)</f>
        <v>0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s="10" customFormat="1" ht="15" customHeight="1">
      <c r="A34" s="6"/>
      <c r="B34" s="6"/>
      <c r="C34" s="6">
        <v>2223</v>
      </c>
      <c r="D34" s="14" t="s">
        <v>43</v>
      </c>
      <c r="E34" s="74">
        <f>SUM(F34:X34)</f>
        <v>24110</v>
      </c>
      <c r="F34" s="40">
        <v>0</v>
      </c>
      <c r="G34" s="40"/>
      <c r="H34" s="40"/>
      <c r="I34" s="40"/>
      <c r="J34" s="40"/>
      <c r="K34" s="40"/>
      <c r="L34" s="40">
        <v>4700</v>
      </c>
      <c r="M34" s="40">
        <v>3360</v>
      </c>
      <c r="N34" s="40">
        <v>1200</v>
      </c>
      <c r="O34" s="40">
        <v>2200</v>
      </c>
      <c r="P34" s="40">
        <v>3700</v>
      </c>
      <c r="Q34" s="40">
        <v>2500</v>
      </c>
      <c r="R34" s="40">
        <v>0</v>
      </c>
      <c r="S34" s="40"/>
      <c r="T34" s="40">
        <v>2000</v>
      </c>
      <c r="U34" s="40"/>
      <c r="V34" s="40">
        <v>4450</v>
      </c>
      <c r="W34" s="40"/>
      <c r="X34" s="40"/>
    </row>
    <row r="35" spans="1:24" s="10" customFormat="1" ht="27.75" customHeight="1">
      <c r="A35" s="6"/>
      <c r="B35" s="6"/>
      <c r="C35" s="6">
        <v>2224</v>
      </c>
      <c r="D35" s="14" t="s">
        <v>44</v>
      </c>
      <c r="E35" s="74">
        <f>SUM(F35:X35)</f>
        <v>15600</v>
      </c>
      <c r="F35" s="40">
        <v>0</v>
      </c>
      <c r="G35" s="40"/>
      <c r="H35" s="40"/>
      <c r="I35" s="40"/>
      <c r="J35" s="40"/>
      <c r="K35" s="40">
        <v>15600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s="10" customFormat="1" ht="26.25" customHeight="1">
      <c r="A36" s="6"/>
      <c r="B36" s="6"/>
      <c r="C36" s="6">
        <v>2229</v>
      </c>
      <c r="D36" s="14" t="s">
        <v>45</v>
      </c>
      <c r="E36" s="74">
        <f>SUM(F36:X36)</f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s="10" customFormat="1" ht="29.25" customHeight="1">
      <c r="A37" s="6"/>
      <c r="B37" s="42">
        <v>2230</v>
      </c>
      <c r="C37" s="18"/>
      <c r="D37" s="17" t="s">
        <v>46</v>
      </c>
      <c r="E37" s="75">
        <f>SUM(E38:E44)</f>
        <v>16484</v>
      </c>
      <c r="F37" s="45">
        <f>SUM(F38:F44)</f>
        <v>1010</v>
      </c>
      <c r="G37" s="45">
        <f aca="true" t="shared" si="13" ref="G37:X37">SUM(G38:G44)</f>
        <v>0</v>
      </c>
      <c r="H37" s="45">
        <f t="shared" si="13"/>
        <v>0</v>
      </c>
      <c r="I37" s="45">
        <f t="shared" si="13"/>
        <v>155</v>
      </c>
      <c r="J37" s="45">
        <f t="shared" si="13"/>
        <v>0</v>
      </c>
      <c r="K37" s="45">
        <f t="shared" si="13"/>
        <v>505</v>
      </c>
      <c r="L37" s="45">
        <f t="shared" si="13"/>
        <v>130</v>
      </c>
      <c r="M37" s="45">
        <f t="shared" si="13"/>
        <v>830</v>
      </c>
      <c r="N37" s="45">
        <f t="shared" si="13"/>
        <v>0</v>
      </c>
      <c r="O37" s="45">
        <f t="shared" si="13"/>
        <v>0</v>
      </c>
      <c r="P37" s="45">
        <f t="shared" si="13"/>
        <v>0</v>
      </c>
      <c r="Q37" s="45">
        <f t="shared" si="13"/>
        <v>0</v>
      </c>
      <c r="R37" s="45">
        <f t="shared" si="13"/>
        <v>4</v>
      </c>
      <c r="S37" s="45">
        <f t="shared" si="13"/>
        <v>0</v>
      </c>
      <c r="T37" s="45">
        <f t="shared" si="13"/>
        <v>3600</v>
      </c>
      <c r="U37" s="45">
        <f t="shared" si="13"/>
        <v>1350</v>
      </c>
      <c r="V37" s="45">
        <f t="shared" si="13"/>
        <v>8900</v>
      </c>
      <c r="W37" s="45">
        <f t="shared" si="13"/>
        <v>0</v>
      </c>
      <c r="X37" s="45">
        <f t="shared" si="13"/>
        <v>0</v>
      </c>
    </row>
    <row r="38" spans="1:24" s="10" customFormat="1" ht="26.25" customHeight="1">
      <c r="A38" s="6"/>
      <c r="B38" s="18"/>
      <c r="C38" s="18">
        <v>2231</v>
      </c>
      <c r="D38" s="14" t="s">
        <v>47</v>
      </c>
      <c r="E38" s="74">
        <f aca="true" t="shared" si="14" ref="E38:E44">SUM(F38:X38)</f>
        <v>3050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>
        <v>1000</v>
      </c>
      <c r="V38" s="40">
        <v>2050</v>
      </c>
      <c r="W38" s="40"/>
      <c r="X38" s="40"/>
    </row>
    <row r="39" spans="1:24" s="10" customFormat="1" ht="24.75" customHeight="1">
      <c r="A39" s="6"/>
      <c r="B39" s="18"/>
      <c r="C39" s="18">
        <v>2232</v>
      </c>
      <c r="D39" s="14" t="s">
        <v>48</v>
      </c>
      <c r="E39" s="74">
        <f t="shared" si="14"/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s="10" customFormat="1" ht="15" customHeight="1">
      <c r="A40" s="6"/>
      <c r="B40" s="18"/>
      <c r="C40" s="18">
        <v>2233</v>
      </c>
      <c r="D40" s="14" t="s">
        <v>49</v>
      </c>
      <c r="E40" s="74">
        <f t="shared" si="14"/>
        <v>1000</v>
      </c>
      <c r="F40" s="40"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>
        <v>0</v>
      </c>
      <c r="S40" s="40"/>
      <c r="T40" s="40"/>
      <c r="U40" s="40"/>
      <c r="V40" s="40">
        <v>1000</v>
      </c>
      <c r="W40" s="40"/>
      <c r="X40" s="40"/>
    </row>
    <row r="41" spans="1:24" s="10" customFormat="1" ht="37.5" customHeight="1">
      <c r="A41" s="6"/>
      <c r="B41" s="18"/>
      <c r="C41" s="18">
        <v>2234</v>
      </c>
      <c r="D41" s="14" t="s">
        <v>50</v>
      </c>
      <c r="E41" s="74">
        <f t="shared" si="14"/>
        <v>0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s="10" customFormat="1" ht="36.75" customHeight="1">
      <c r="A42" s="6"/>
      <c r="B42" s="18"/>
      <c r="C42" s="18">
        <v>2235</v>
      </c>
      <c r="D42" s="14" t="s">
        <v>51</v>
      </c>
      <c r="E42" s="74">
        <f t="shared" si="14"/>
        <v>1550</v>
      </c>
      <c r="F42" s="40">
        <v>500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>
        <v>350</v>
      </c>
      <c r="V42" s="40">
        <v>700</v>
      </c>
      <c r="W42" s="40"/>
      <c r="X42" s="40"/>
    </row>
    <row r="43" spans="1:24" s="10" customFormat="1" ht="15" customHeight="1">
      <c r="A43" s="6"/>
      <c r="B43" s="18"/>
      <c r="C43" s="18">
        <v>2236</v>
      </c>
      <c r="D43" s="14" t="s">
        <v>52</v>
      </c>
      <c r="E43" s="74">
        <f t="shared" si="14"/>
        <v>384</v>
      </c>
      <c r="F43" s="40">
        <v>160</v>
      </c>
      <c r="G43" s="40"/>
      <c r="H43" s="40"/>
      <c r="I43" s="40">
        <v>155</v>
      </c>
      <c r="J43" s="40"/>
      <c r="K43" s="40">
        <v>5</v>
      </c>
      <c r="L43" s="40">
        <v>30</v>
      </c>
      <c r="M43" s="40">
        <v>30</v>
      </c>
      <c r="N43" s="40"/>
      <c r="O43" s="40"/>
      <c r="P43" s="40"/>
      <c r="Q43" s="40"/>
      <c r="R43" s="40">
        <v>4</v>
      </c>
      <c r="S43" s="40"/>
      <c r="T43" s="40"/>
      <c r="U43" s="40"/>
      <c r="V43" s="40"/>
      <c r="W43" s="40"/>
      <c r="X43" s="40"/>
    </row>
    <row r="44" spans="1:24" s="10" customFormat="1" ht="40.5" customHeight="1">
      <c r="A44" s="6"/>
      <c r="B44" s="18"/>
      <c r="C44" s="18">
        <v>2239</v>
      </c>
      <c r="D44" s="14" t="s">
        <v>53</v>
      </c>
      <c r="E44" s="74">
        <f t="shared" si="14"/>
        <v>10500</v>
      </c>
      <c r="F44" s="40">
        <v>350</v>
      </c>
      <c r="G44" s="40"/>
      <c r="H44" s="40"/>
      <c r="I44" s="40"/>
      <c r="J44" s="40"/>
      <c r="K44" s="40">
        <v>500</v>
      </c>
      <c r="L44" s="40">
        <v>100</v>
      </c>
      <c r="M44" s="40">
        <v>800</v>
      </c>
      <c r="N44" s="40"/>
      <c r="O44" s="40"/>
      <c r="P44" s="40"/>
      <c r="Q44" s="40"/>
      <c r="R44" s="40"/>
      <c r="S44" s="40"/>
      <c r="T44" s="40">
        <v>3600</v>
      </c>
      <c r="U44" s="40"/>
      <c r="V44" s="40">
        <v>5150</v>
      </c>
      <c r="W44" s="40"/>
      <c r="X44" s="40"/>
    </row>
    <row r="45" spans="1:24" s="10" customFormat="1" ht="26.25" customHeight="1">
      <c r="A45" s="6"/>
      <c r="B45" s="29">
        <v>2240</v>
      </c>
      <c r="C45" s="6"/>
      <c r="D45" s="17" t="s">
        <v>54</v>
      </c>
      <c r="E45" s="75">
        <f>SUM(E46:E52)</f>
        <v>68908</v>
      </c>
      <c r="F45" s="45">
        <f>SUM(F46:F52)</f>
        <v>300</v>
      </c>
      <c r="G45" s="45">
        <f aca="true" t="shared" si="15" ref="G45:X45">SUM(G46:G52)</f>
        <v>0</v>
      </c>
      <c r="H45" s="45">
        <f t="shared" si="15"/>
        <v>0</v>
      </c>
      <c r="I45" s="45">
        <f t="shared" si="15"/>
        <v>31474</v>
      </c>
      <c r="J45" s="45">
        <f t="shared" si="15"/>
        <v>4420</v>
      </c>
      <c r="K45" s="45">
        <f t="shared" si="15"/>
        <v>0</v>
      </c>
      <c r="L45" s="45">
        <f t="shared" si="15"/>
        <v>1230</v>
      </c>
      <c r="M45" s="45">
        <f t="shared" si="15"/>
        <v>4030</v>
      </c>
      <c r="N45" s="45">
        <f t="shared" si="15"/>
        <v>0</v>
      </c>
      <c r="O45" s="45">
        <f t="shared" si="15"/>
        <v>9900</v>
      </c>
      <c r="P45" s="45">
        <f t="shared" si="15"/>
        <v>0</v>
      </c>
      <c r="Q45" s="45">
        <f t="shared" si="15"/>
        <v>0</v>
      </c>
      <c r="R45" s="45">
        <f t="shared" si="15"/>
        <v>0</v>
      </c>
      <c r="S45" s="45">
        <f t="shared" si="15"/>
        <v>0</v>
      </c>
      <c r="T45" s="45">
        <f t="shared" si="15"/>
        <v>14658</v>
      </c>
      <c r="U45" s="45">
        <f t="shared" si="15"/>
        <v>216</v>
      </c>
      <c r="V45" s="45">
        <f t="shared" si="15"/>
        <v>2680</v>
      </c>
      <c r="W45" s="45">
        <f t="shared" si="15"/>
        <v>0</v>
      </c>
      <c r="X45" s="45">
        <f t="shared" si="15"/>
        <v>0</v>
      </c>
    </row>
    <row r="46" spans="1:24" s="10" customFormat="1" ht="15" customHeight="1">
      <c r="A46" s="6"/>
      <c r="B46" s="6"/>
      <c r="C46" s="6">
        <v>2241</v>
      </c>
      <c r="D46" s="14" t="s">
        <v>55</v>
      </c>
      <c r="E46" s="74">
        <f aca="true" t="shared" si="16" ref="E46:E53">SUM(F46:X46)</f>
        <v>13900</v>
      </c>
      <c r="F46" s="40">
        <v>0</v>
      </c>
      <c r="G46" s="40"/>
      <c r="H46" s="40"/>
      <c r="I46" s="40"/>
      <c r="J46" s="40"/>
      <c r="K46" s="40"/>
      <c r="L46" s="40"/>
      <c r="M46" s="40"/>
      <c r="N46" s="40"/>
      <c r="O46" s="40">
        <v>9900</v>
      </c>
      <c r="P46" s="40"/>
      <c r="Q46" s="40"/>
      <c r="R46" s="40"/>
      <c r="S46" s="40"/>
      <c r="T46" s="40">
        <v>4000</v>
      </c>
      <c r="U46" s="40">
        <v>0</v>
      </c>
      <c r="V46" s="40">
        <v>0</v>
      </c>
      <c r="W46" s="40"/>
      <c r="X46" s="40"/>
    </row>
    <row r="47" spans="1:24" s="10" customFormat="1" ht="15" customHeight="1">
      <c r="A47" s="6"/>
      <c r="B47" s="6"/>
      <c r="C47" s="6">
        <v>2242</v>
      </c>
      <c r="D47" s="14" t="s">
        <v>56</v>
      </c>
      <c r="E47" s="74">
        <f t="shared" si="16"/>
        <v>4900</v>
      </c>
      <c r="F47" s="40">
        <v>0</v>
      </c>
      <c r="G47" s="40"/>
      <c r="H47" s="40"/>
      <c r="I47" s="40"/>
      <c r="J47" s="40">
        <v>4000</v>
      </c>
      <c r="K47" s="40"/>
      <c r="L47" s="40">
        <v>450</v>
      </c>
      <c r="M47" s="40">
        <v>450</v>
      </c>
      <c r="N47" s="40"/>
      <c r="O47" s="40"/>
      <c r="P47" s="40"/>
      <c r="Q47" s="40"/>
      <c r="R47" s="40">
        <v>0</v>
      </c>
      <c r="S47" s="40"/>
      <c r="T47" s="40"/>
      <c r="U47" s="40"/>
      <c r="V47" s="40"/>
      <c r="W47" s="40"/>
      <c r="X47" s="40"/>
    </row>
    <row r="48" spans="1:24" s="10" customFormat="1" ht="29.25" customHeight="1">
      <c r="A48" s="6"/>
      <c r="B48" s="6"/>
      <c r="C48" s="6">
        <v>2243</v>
      </c>
      <c r="D48" s="14" t="s">
        <v>57</v>
      </c>
      <c r="E48" s="74">
        <f t="shared" si="16"/>
        <v>5986</v>
      </c>
      <c r="F48" s="40">
        <v>300</v>
      </c>
      <c r="G48" s="40"/>
      <c r="H48" s="40"/>
      <c r="I48" s="40"/>
      <c r="J48" s="40"/>
      <c r="K48" s="40"/>
      <c r="L48" s="40">
        <v>750</v>
      </c>
      <c r="M48" s="40">
        <v>750</v>
      </c>
      <c r="N48" s="40"/>
      <c r="O48" s="40"/>
      <c r="P48" s="40"/>
      <c r="Q48" s="40"/>
      <c r="R48" s="40">
        <v>0</v>
      </c>
      <c r="S48" s="40"/>
      <c r="T48" s="40">
        <v>1350</v>
      </c>
      <c r="U48" s="40">
        <v>156</v>
      </c>
      <c r="V48" s="40">
        <f>330+2350</f>
        <v>2680</v>
      </c>
      <c r="W48" s="40"/>
      <c r="X48" s="40"/>
    </row>
    <row r="49" spans="1:24" s="10" customFormat="1" ht="15" customHeight="1">
      <c r="A49" s="6"/>
      <c r="B49" s="6"/>
      <c r="C49" s="6">
        <v>2244</v>
      </c>
      <c r="D49" s="14" t="s">
        <v>58</v>
      </c>
      <c r="E49" s="74">
        <f t="shared" si="16"/>
        <v>6220</v>
      </c>
      <c r="F49" s="40">
        <v>0</v>
      </c>
      <c r="G49" s="40"/>
      <c r="H49" s="40"/>
      <c r="I49" s="40"/>
      <c r="J49" s="40"/>
      <c r="K49" s="40"/>
      <c r="L49" s="40"/>
      <c r="M49" s="40">
        <v>2800</v>
      </c>
      <c r="N49" s="40"/>
      <c r="O49" s="40"/>
      <c r="P49" s="40"/>
      <c r="Q49" s="40"/>
      <c r="R49" s="40"/>
      <c r="S49" s="40"/>
      <c r="T49" s="40">
        <v>3420</v>
      </c>
      <c r="U49" s="40">
        <v>0</v>
      </c>
      <c r="V49" s="40">
        <v>0</v>
      </c>
      <c r="W49" s="40"/>
      <c r="X49" s="40"/>
    </row>
    <row r="50" spans="1:24" s="10" customFormat="1" ht="15" customHeight="1">
      <c r="A50" s="6"/>
      <c r="B50" s="6"/>
      <c r="C50" s="6">
        <v>2246</v>
      </c>
      <c r="D50" s="14" t="s">
        <v>59</v>
      </c>
      <c r="E50" s="74">
        <f t="shared" si="16"/>
        <v>31474</v>
      </c>
      <c r="F50" s="40"/>
      <c r="G50" s="40"/>
      <c r="H50" s="40"/>
      <c r="I50" s="40">
        <v>31474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s="10" customFormat="1" ht="15" customHeight="1">
      <c r="A51" s="6"/>
      <c r="B51" s="6"/>
      <c r="C51" s="6">
        <v>2247</v>
      </c>
      <c r="D51" s="14" t="s">
        <v>60</v>
      </c>
      <c r="E51" s="74">
        <f t="shared" si="16"/>
        <v>540</v>
      </c>
      <c r="F51" s="40">
        <v>0</v>
      </c>
      <c r="G51" s="40"/>
      <c r="H51" s="40"/>
      <c r="I51" s="40"/>
      <c r="J51" s="40">
        <v>420</v>
      </c>
      <c r="K51" s="40"/>
      <c r="L51" s="40">
        <v>30</v>
      </c>
      <c r="M51" s="40">
        <v>30</v>
      </c>
      <c r="N51" s="40"/>
      <c r="O51" s="40"/>
      <c r="P51" s="40"/>
      <c r="Q51" s="40"/>
      <c r="R51" s="40">
        <v>0</v>
      </c>
      <c r="S51" s="40"/>
      <c r="T51" s="40"/>
      <c r="U51" s="40">
        <v>60</v>
      </c>
      <c r="V51" s="40"/>
      <c r="W51" s="40"/>
      <c r="X51" s="40"/>
    </row>
    <row r="52" spans="1:24" s="10" customFormat="1" ht="30.75" customHeight="1">
      <c r="A52" s="6"/>
      <c r="B52" s="6"/>
      <c r="C52" s="6">
        <v>2249</v>
      </c>
      <c r="D52" s="14" t="s">
        <v>61</v>
      </c>
      <c r="E52" s="74">
        <f t="shared" si="16"/>
        <v>5888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>
        <v>5888</v>
      </c>
      <c r="U52" s="40"/>
      <c r="V52" s="40"/>
      <c r="W52" s="40"/>
      <c r="X52" s="40"/>
    </row>
    <row r="53" spans="1:24" s="10" customFormat="1" ht="28.5" customHeight="1">
      <c r="A53" s="6"/>
      <c r="B53" s="29">
        <v>2250</v>
      </c>
      <c r="C53" s="6"/>
      <c r="D53" s="17" t="s">
        <v>62</v>
      </c>
      <c r="E53" s="75">
        <f t="shared" si="16"/>
        <v>365</v>
      </c>
      <c r="F53" s="45">
        <v>50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315</v>
      </c>
      <c r="V53" s="45">
        <v>0</v>
      </c>
      <c r="W53" s="45">
        <v>0</v>
      </c>
      <c r="X53" s="45">
        <v>0</v>
      </c>
    </row>
    <row r="54" spans="1:24" s="10" customFormat="1" ht="15" customHeight="1">
      <c r="A54" s="6"/>
      <c r="B54" s="29">
        <v>2260</v>
      </c>
      <c r="C54" s="6"/>
      <c r="D54" s="17" t="s">
        <v>63</v>
      </c>
      <c r="E54" s="75">
        <f>SUM(E55:E59)</f>
        <v>883</v>
      </c>
      <c r="F54" s="45">
        <f>SUM(F55:F59)</f>
        <v>48</v>
      </c>
      <c r="G54" s="45">
        <f aca="true" t="shared" si="17" ref="G54:X54">SUM(G55:G59)</f>
        <v>0</v>
      </c>
      <c r="H54" s="45">
        <f t="shared" si="17"/>
        <v>0</v>
      </c>
      <c r="I54" s="45">
        <f t="shared" si="17"/>
        <v>0</v>
      </c>
      <c r="J54" s="45">
        <f t="shared" si="17"/>
        <v>0</v>
      </c>
      <c r="K54" s="45">
        <f t="shared" si="17"/>
        <v>0</v>
      </c>
      <c r="L54" s="45">
        <f t="shared" si="17"/>
        <v>0</v>
      </c>
      <c r="M54" s="45">
        <f t="shared" si="17"/>
        <v>0</v>
      </c>
      <c r="N54" s="45">
        <f t="shared" si="17"/>
        <v>0</v>
      </c>
      <c r="O54" s="45">
        <f t="shared" si="17"/>
        <v>0</v>
      </c>
      <c r="P54" s="45">
        <f t="shared" si="17"/>
        <v>0</v>
      </c>
      <c r="Q54" s="45">
        <f t="shared" si="17"/>
        <v>0</v>
      </c>
      <c r="R54" s="45">
        <f t="shared" si="17"/>
        <v>0</v>
      </c>
      <c r="S54" s="45">
        <f t="shared" si="17"/>
        <v>0</v>
      </c>
      <c r="T54" s="45">
        <f t="shared" si="17"/>
        <v>0</v>
      </c>
      <c r="U54" s="45">
        <f t="shared" si="17"/>
        <v>0</v>
      </c>
      <c r="V54" s="45">
        <f t="shared" si="17"/>
        <v>835</v>
      </c>
      <c r="W54" s="45">
        <f t="shared" si="17"/>
        <v>0</v>
      </c>
      <c r="X54" s="45">
        <f t="shared" si="17"/>
        <v>0</v>
      </c>
    </row>
    <row r="55" spans="1:24" s="10" customFormat="1" ht="15" customHeight="1">
      <c r="A55" s="6"/>
      <c r="B55" s="6"/>
      <c r="C55" s="6">
        <v>2261</v>
      </c>
      <c r="D55" s="14" t="s">
        <v>64</v>
      </c>
      <c r="E55" s="74">
        <f>SUM(F55:X55)</f>
        <v>0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s="10" customFormat="1" ht="15" customHeight="1">
      <c r="A56" s="6"/>
      <c r="B56" s="6"/>
      <c r="C56" s="6">
        <v>2262</v>
      </c>
      <c r="D56" s="14" t="s">
        <v>65</v>
      </c>
      <c r="E56" s="74">
        <f>SUM(F56:X56)</f>
        <v>0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s="10" customFormat="1" ht="15" customHeight="1">
      <c r="A57" s="6"/>
      <c r="B57" s="6"/>
      <c r="C57" s="6">
        <v>2263</v>
      </c>
      <c r="D57" s="14" t="s">
        <v>66</v>
      </c>
      <c r="E57" s="74">
        <f>SUM(F57:X57)</f>
        <v>0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s="10" customFormat="1" ht="15" customHeight="1">
      <c r="A58" s="6"/>
      <c r="B58" s="6"/>
      <c r="C58" s="6">
        <v>2264</v>
      </c>
      <c r="D58" s="14" t="s">
        <v>67</v>
      </c>
      <c r="E58" s="74">
        <f>SUM(F58:X58)</f>
        <v>883</v>
      </c>
      <c r="F58" s="40">
        <v>48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>
        <v>835</v>
      </c>
      <c r="W58" s="40"/>
      <c r="X58" s="40"/>
    </row>
    <row r="59" spans="1:24" s="10" customFormat="1" ht="15" customHeight="1">
      <c r="A59" s="6"/>
      <c r="B59" s="6"/>
      <c r="C59" s="6">
        <v>2269</v>
      </c>
      <c r="D59" s="14" t="s">
        <v>68</v>
      </c>
      <c r="E59" s="74">
        <f>SUM(F59:X59)</f>
        <v>0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s="10" customFormat="1" ht="15" customHeight="1">
      <c r="A60" s="6"/>
      <c r="B60" s="6">
        <v>2270</v>
      </c>
      <c r="C60" s="6"/>
      <c r="D60" s="17" t="s">
        <v>69</v>
      </c>
      <c r="E60" s="75">
        <f>SUM(E61:E62)</f>
        <v>2670</v>
      </c>
      <c r="F60" s="45">
        <f>SUM(F61:F62)</f>
        <v>1670</v>
      </c>
      <c r="G60" s="45">
        <f aca="true" t="shared" si="18" ref="G60:X60">SUM(G61:G62)</f>
        <v>0</v>
      </c>
      <c r="H60" s="45">
        <f t="shared" si="18"/>
        <v>0</v>
      </c>
      <c r="I60" s="45">
        <f t="shared" si="18"/>
        <v>0</v>
      </c>
      <c r="J60" s="45">
        <f t="shared" si="18"/>
        <v>0</v>
      </c>
      <c r="K60" s="45">
        <f t="shared" si="18"/>
        <v>0</v>
      </c>
      <c r="L60" s="45">
        <f t="shared" si="18"/>
        <v>500</v>
      </c>
      <c r="M60" s="45">
        <f t="shared" si="18"/>
        <v>500</v>
      </c>
      <c r="N60" s="45">
        <f t="shared" si="18"/>
        <v>0</v>
      </c>
      <c r="O60" s="45">
        <f t="shared" si="18"/>
        <v>0</v>
      </c>
      <c r="P60" s="45">
        <f t="shared" si="18"/>
        <v>0</v>
      </c>
      <c r="Q60" s="45">
        <f t="shared" si="18"/>
        <v>0</v>
      </c>
      <c r="R60" s="45">
        <f t="shared" si="18"/>
        <v>0</v>
      </c>
      <c r="S60" s="45">
        <f t="shared" si="18"/>
        <v>0</v>
      </c>
      <c r="T60" s="45">
        <f t="shared" si="18"/>
        <v>0</v>
      </c>
      <c r="U60" s="45">
        <f t="shared" si="18"/>
        <v>0</v>
      </c>
      <c r="V60" s="45">
        <f t="shared" si="18"/>
        <v>0</v>
      </c>
      <c r="W60" s="45">
        <f t="shared" si="18"/>
        <v>0</v>
      </c>
      <c r="X60" s="45">
        <f t="shared" si="18"/>
        <v>0</v>
      </c>
    </row>
    <row r="61" spans="1:24" s="10" customFormat="1" ht="15" customHeight="1">
      <c r="A61" s="6"/>
      <c r="B61" s="6"/>
      <c r="C61" s="6">
        <v>2275</v>
      </c>
      <c r="D61" s="14" t="s">
        <v>70</v>
      </c>
      <c r="E61" s="74">
        <f>SUM(F61:X61)</f>
        <v>0</v>
      </c>
      <c r="F61" s="40">
        <v>0</v>
      </c>
      <c r="G61" s="40"/>
      <c r="H61" s="40"/>
      <c r="I61" s="40"/>
      <c r="J61" s="40"/>
      <c r="K61" s="40"/>
      <c r="L61" s="40">
        <v>0</v>
      </c>
      <c r="M61" s="40">
        <v>0</v>
      </c>
      <c r="N61" s="40"/>
      <c r="O61" s="40"/>
      <c r="P61" s="40"/>
      <c r="Q61" s="40"/>
      <c r="R61" s="40">
        <v>0</v>
      </c>
      <c r="S61" s="40"/>
      <c r="T61" s="40"/>
      <c r="U61" s="40"/>
      <c r="V61" s="40">
        <v>0</v>
      </c>
      <c r="W61" s="40"/>
      <c r="X61" s="40"/>
    </row>
    <row r="62" spans="1:24" s="10" customFormat="1" ht="25.5" customHeight="1">
      <c r="A62" s="6"/>
      <c r="B62" s="6"/>
      <c r="C62" s="6">
        <v>2276</v>
      </c>
      <c r="D62" s="14" t="s">
        <v>71</v>
      </c>
      <c r="E62" s="74">
        <f>SUM(F62:X62)</f>
        <v>2670</v>
      </c>
      <c r="F62" s="40">
        <v>1670</v>
      </c>
      <c r="G62" s="40"/>
      <c r="H62" s="40"/>
      <c r="I62" s="40"/>
      <c r="J62" s="40"/>
      <c r="K62" s="40"/>
      <c r="L62" s="40">
        <v>500</v>
      </c>
      <c r="M62" s="40">
        <v>500</v>
      </c>
      <c r="N62" s="40"/>
      <c r="O62" s="40"/>
      <c r="P62" s="40"/>
      <c r="Q62" s="40"/>
      <c r="R62" s="40">
        <v>0</v>
      </c>
      <c r="S62" s="40"/>
      <c r="T62" s="40"/>
      <c r="U62" s="40"/>
      <c r="V62" s="40"/>
      <c r="W62" s="40"/>
      <c r="X62" s="40"/>
    </row>
    <row r="63" spans="1:24" s="10" customFormat="1" ht="25.5" customHeight="1">
      <c r="A63" s="6"/>
      <c r="B63" s="29">
        <v>2280</v>
      </c>
      <c r="C63" s="6"/>
      <c r="D63" s="17" t="s">
        <v>72</v>
      </c>
      <c r="E63" s="75">
        <f>SUM(E64)</f>
        <v>0</v>
      </c>
      <c r="F63" s="45">
        <f aca="true" t="shared" si="19" ref="F63:X63">SUM(F64)</f>
        <v>0</v>
      </c>
      <c r="G63" s="45">
        <f t="shared" si="19"/>
        <v>0</v>
      </c>
      <c r="H63" s="45">
        <f t="shared" si="19"/>
        <v>0</v>
      </c>
      <c r="I63" s="45">
        <f t="shared" si="19"/>
        <v>0</v>
      </c>
      <c r="J63" s="45">
        <f t="shared" si="19"/>
        <v>0</v>
      </c>
      <c r="K63" s="45">
        <f t="shared" si="19"/>
        <v>0</v>
      </c>
      <c r="L63" s="45">
        <f t="shared" si="19"/>
        <v>0</v>
      </c>
      <c r="M63" s="45">
        <f t="shared" si="19"/>
        <v>0</v>
      </c>
      <c r="N63" s="45">
        <f t="shared" si="19"/>
        <v>0</v>
      </c>
      <c r="O63" s="45"/>
      <c r="P63" s="45">
        <f t="shared" si="19"/>
        <v>0</v>
      </c>
      <c r="Q63" s="45">
        <f t="shared" si="19"/>
        <v>0</v>
      </c>
      <c r="R63" s="45">
        <f t="shared" si="19"/>
        <v>0</v>
      </c>
      <c r="S63" s="45">
        <f t="shared" si="19"/>
        <v>0</v>
      </c>
      <c r="T63" s="45">
        <f t="shared" si="19"/>
        <v>0</v>
      </c>
      <c r="U63" s="45">
        <f t="shared" si="19"/>
        <v>0</v>
      </c>
      <c r="V63" s="45">
        <f t="shared" si="19"/>
        <v>0</v>
      </c>
      <c r="W63" s="45">
        <f t="shared" si="19"/>
        <v>0</v>
      </c>
      <c r="X63" s="45">
        <f t="shared" si="19"/>
        <v>0</v>
      </c>
    </row>
    <row r="64" spans="1:24" s="10" customFormat="1" ht="15" customHeight="1">
      <c r="A64" s="6"/>
      <c r="B64" s="6"/>
      <c r="C64" s="6">
        <v>2283</v>
      </c>
      <c r="D64" s="14" t="s">
        <v>73</v>
      </c>
      <c r="E64" s="74">
        <f>SUM(F64:X64)</f>
        <v>0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s="1" customFormat="1" ht="27.75" customHeight="1">
      <c r="A65" s="82"/>
      <c r="B65" s="86">
        <v>2300</v>
      </c>
      <c r="C65" s="87"/>
      <c r="D65" s="88" t="s">
        <v>74</v>
      </c>
      <c r="E65" s="80">
        <f>SUM(E66+E70+E74+E75+E76+E82+E83+E84)</f>
        <v>37386</v>
      </c>
      <c r="F65" s="81">
        <f aca="true" t="shared" si="20" ref="F65:X65">SUM(F66+F70+F74+F75+F76+F82+F83+F84)</f>
        <v>2100</v>
      </c>
      <c r="G65" s="81">
        <f t="shared" si="20"/>
        <v>0</v>
      </c>
      <c r="H65" s="81">
        <f t="shared" si="20"/>
        <v>0</v>
      </c>
      <c r="I65" s="81">
        <f t="shared" si="20"/>
        <v>1550</v>
      </c>
      <c r="J65" s="81">
        <f t="shared" si="20"/>
        <v>5000</v>
      </c>
      <c r="K65" s="81">
        <f t="shared" si="20"/>
        <v>0</v>
      </c>
      <c r="L65" s="81">
        <f t="shared" si="20"/>
        <v>2800</v>
      </c>
      <c r="M65" s="81">
        <f t="shared" si="20"/>
        <v>3700</v>
      </c>
      <c r="N65" s="81">
        <f t="shared" si="20"/>
        <v>0</v>
      </c>
      <c r="O65" s="81">
        <f t="shared" si="20"/>
        <v>2000</v>
      </c>
      <c r="P65" s="81">
        <f t="shared" si="20"/>
        <v>0</v>
      </c>
      <c r="Q65" s="81">
        <f t="shared" si="20"/>
        <v>0</v>
      </c>
      <c r="R65" s="81">
        <f t="shared" si="20"/>
        <v>0</v>
      </c>
      <c r="S65" s="81">
        <f t="shared" si="20"/>
        <v>0</v>
      </c>
      <c r="T65" s="81">
        <f t="shared" si="20"/>
        <v>10782</v>
      </c>
      <c r="U65" s="81">
        <f t="shared" si="20"/>
        <v>1744</v>
      </c>
      <c r="V65" s="81">
        <f t="shared" si="20"/>
        <v>7710</v>
      </c>
      <c r="W65" s="81">
        <f t="shared" si="20"/>
        <v>0</v>
      </c>
      <c r="X65" s="81">
        <f t="shared" si="20"/>
        <v>0</v>
      </c>
    </row>
    <row r="66" spans="1:24" s="10" customFormat="1" ht="15" customHeight="1">
      <c r="A66" s="6"/>
      <c r="B66" s="29">
        <v>2310</v>
      </c>
      <c r="C66" s="6"/>
      <c r="D66" s="17" t="s">
        <v>75</v>
      </c>
      <c r="E66" s="75">
        <f>SUM(E67:E69)</f>
        <v>8970</v>
      </c>
      <c r="F66" s="45">
        <f>SUM(F67:F69)</f>
        <v>1850</v>
      </c>
      <c r="G66" s="45">
        <f aca="true" t="shared" si="21" ref="G66:X66">SUM(G67:G69)</f>
        <v>0</v>
      </c>
      <c r="H66" s="45">
        <f t="shared" si="21"/>
        <v>0</v>
      </c>
      <c r="I66" s="45">
        <f t="shared" si="21"/>
        <v>0</v>
      </c>
      <c r="J66" s="45">
        <f t="shared" si="21"/>
        <v>0</v>
      </c>
      <c r="K66" s="45">
        <f t="shared" si="21"/>
        <v>0</v>
      </c>
      <c r="L66" s="45">
        <f t="shared" si="21"/>
        <v>200</v>
      </c>
      <c r="M66" s="45">
        <f t="shared" si="21"/>
        <v>0</v>
      </c>
      <c r="N66" s="45">
        <f t="shared" si="21"/>
        <v>0</v>
      </c>
      <c r="O66" s="45"/>
      <c r="P66" s="45">
        <f t="shared" si="21"/>
        <v>0</v>
      </c>
      <c r="Q66" s="45">
        <f t="shared" si="21"/>
        <v>0</v>
      </c>
      <c r="R66" s="45">
        <f t="shared" si="21"/>
        <v>0</v>
      </c>
      <c r="S66" s="45">
        <f t="shared" si="21"/>
        <v>0</v>
      </c>
      <c r="T66" s="45">
        <f t="shared" si="21"/>
        <v>1750</v>
      </c>
      <c r="U66" s="45">
        <f t="shared" si="21"/>
        <v>1060</v>
      </c>
      <c r="V66" s="45">
        <f t="shared" si="21"/>
        <v>4110</v>
      </c>
      <c r="W66" s="45">
        <f t="shared" si="21"/>
        <v>0</v>
      </c>
      <c r="X66" s="45">
        <f t="shared" si="21"/>
        <v>0</v>
      </c>
    </row>
    <row r="67" spans="1:24" s="10" customFormat="1" ht="15" customHeight="1">
      <c r="A67" s="6"/>
      <c r="B67" s="6"/>
      <c r="C67" s="6">
        <v>2311</v>
      </c>
      <c r="D67" s="14" t="s">
        <v>76</v>
      </c>
      <c r="E67" s="74">
        <f>SUM(F67:X67)</f>
        <v>1350</v>
      </c>
      <c r="F67" s="40">
        <v>900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>
        <v>150</v>
      </c>
      <c r="V67" s="40">
        <v>300</v>
      </c>
      <c r="W67" s="40"/>
      <c r="X67" s="40"/>
    </row>
    <row r="68" spans="1:24" s="10" customFormat="1" ht="15" customHeight="1">
      <c r="A68" s="6"/>
      <c r="B68" s="6"/>
      <c r="C68" s="6">
        <v>2312</v>
      </c>
      <c r="D68" s="14" t="s">
        <v>77</v>
      </c>
      <c r="E68" s="74">
        <f>SUM(F68:X68)</f>
        <v>5780</v>
      </c>
      <c r="F68" s="40">
        <v>700</v>
      </c>
      <c r="G68" s="40"/>
      <c r="H68" s="40"/>
      <c r="I68" s="40"/>
      <c r="J68" s="40"/>
      <c r="K68" s="40"/>
      <c r="L68" s="40">
        <v>200</v>
      </c>
      <c r="M68" s="40">
        <v>0</v>
      </c>
      <c r="N68" s="40"/>
      <c r="O68" s="40"/>
      <c r="P68" s="40"/>
      <c r="Q68" s="40"/>
      <c r="R68" s="40">
        <v>0</v>
      </c>
      <c r="S68" s="40"/>
      <c r="T68" s="40">
        <v>1750</v>
      </c>
      <c r="U68" s="40">
        <v>690</v>
      </c>
      <c r="V68" s="40">
        <v>2440</v>
      </c>
      <c r="W68" s="40"/>
      <c r="X68" s="40"/>
    </row>
    <row r="69" spans="1:24" s="10" customFormat="1" ht="15" customHeight="1">
      <c r="A69" s="6"/>
      <c r="B69" s="6"/>
      <c r="C69" s="6">
        <v>2314</v>
      </c>
      <c r="D69" s="14" t="s">
        <v>173</v>
      </c>
      <c r="E69" s="74">
        <f>SUM(F69:X69)</f>
        <v>1840</v>
      </c>
      <c r="F69" s="40">
        <v>250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>
        <v>220</v>
      </c>
      <c r="V69" s="40">
        <v>1370</v>
      </c>
      <c r="W69" s="40"/>
      <c r="X69" s="40"/>
    </row>
    <row r="70" spans="1:24" s="10" customFormat="1" ht="15" customHeight="1">
      <c r="A70" s="6"/>
      <c r="B70" s="29">
        <v>2320</v>
      </c>
      <c r="C70" s="6"/>
      <c r="D70" s="17" t="s">
        <v>78</v>
      </c>
      <c r="E70" s="75">
        <f>SUM(E71:E73)</f>
        <v>6800</v>
      </c>
      <c r="F70" s="45">
        <f aca="true" t="shared" si="22" ref="F70:X70">SUM(F71:F73)</f>
        <v>0</v>
      </c>
      <c r="G70" s="45">
        <f t="shared" si="22"/>
        <v>0</v>
      </c>
      <c r="H70" s="45">
        <f t="shared" si="22"/>
        <v>0</v>
      </c>
      <c r="I70" s="45">
        <f t="shared" si="22"/>
        <v>0</v>
      </c>
      <c r="J70" s="45">
        <f t="shared" si="22"/>
        <v>4000</v>
      </c>
      <c r="K70" s="45">
        <f t="shared" si="22"/>
        <v>0</v>
      </c>
      <c r="L70" s="45">
        <f t="shared" si="22"/>
        <v>1200</v>
      </c>
      <c r="M70" s="45">
        <f t="shared" si="22"/>
        <v>1200</v>
      </c>
      <c r="N70" s="45">
        <f t="shared" si="22"/>
        <v>0</v>
      </c>
      <c r="O70" s="45"/>
      <c r="P70" s="45">
        <f t="shared" si="22"/>
        <v>0</v>
      </c>
      <c r="Q70" s="45">
        <f t="shared" si="22"/>
        <v>0</v>
      </c>
      <c r="R70" s="45">
        <f t="shared" si="22"/>
        <v>0</v>
      </c>
      <c r="S70" s="45">
        <f t="shared" si="22"/>
        <v>0</v>
      </c>
      <c r="T70" s="45">
        <f t="shared" si="22"/>
        <v>400</v>
      </c>
      <c r="U70" s="45">
        <f t="shared" si="22"/>
        <v>0</v>
      </c>
      <c r="V70" s="45">
        <f t="shared" si="22"/>
        <v>0</v>
      </c>
      <c r="W70" s="45">
        <f t="shared" si="22"/>
        <v>0</v>
      </c>
      <c r="X70" s="45">
        <f t="shared" si="22"/>
        <v>0</v>
      </c>
    </row>
    <row r="71" spans="1:24" s="10" customFormat="1" ht="15" customHeight="1">
      <c r="A71" s="6"/>
      <c r="B71" s="6"/>
      <c r="C71" s="6">
        <v>2321</v>
      </c>
      <c r="D71" s="14" t="s">
        <v>79</v>
      </c>
      <c r="E71" s="74">
        <f>SUM(F71:X71)</f>
        <v>0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0</v>
      </c>
      <c r="S71" s="40"/>
      <c r="T71" s="40"/>
      <c r="U71" s="40"/>
      <c r="V71" s="40"/>
      <c r="W71" s="40"/>
      <c r="X71" s="40"/>
    </row>
    <row r="72" spans="1:24" s="10" customFormat="1" ht="15" customHeight="1">
      <c r="A72" s="6"/>
      <c r="B72" s="6"/>
      <c r="C72" s="6">
        <v>2322</v>
      </c>
      <c r="D72" s="14" t="s">
        <v>80</v>
      </c>
      <c r="E72" s="74">
        <f>SUM(F72:X72)</f>
        <v>6800</v>
      </c>
      <c r="F72" s="40">
        <v>0</v>
      </c>
      <c r="G72" s="40"/>
      <c r="H72" s="40"/>
      <c r="I72" s="40"/>
      <c r="J72" s="40">
        <v>4000</v>
      </c>
      <c r="K72" s="40"/>
      <c r="L72" s="40">
        <v>1200</v>
      </c>
      <c r="M72" s="40">
        <v>1200</v>
      </c>
      <c r="N72" s="40"/>
      <c r="O72" s="40"/>
      <c r="P72" s="40"/>
      <c r="Q72" s="40"/>
      <c r="R72" s="40">
        <v>0</v>
      </c>
      <c r="S72" s="40"/>
      <c r="T72" s="40">
        <v>400</v>
      </c>
      <c r="U72" s="40"/>
      <c r="V72" s="40"/>
      <c r="W72" s="40"/>
      <c r="X72" s="40"/>
    </row>
    <row r="73" spans="1:24" s="10" customFormat="1" ht="15" customHeight="1">
      <c r="A73" s="6"/>
      <c r="B73" s="6"/>
      <c r="C73" s="6">
        <v>2329</v>
      </c>
      <c r="D73" s="14" t="s">
        <v>81</v>
      </c>
      <c r="E73" s="74">
        <f>SUM(F73:X73)</f>
        <v>0</v>
      </c>
      <c r="F73" s="40"/>
      <c r="G73" s="40"/>
      <c r="H73" s="40"/>
      <c r="I73" s="40"/>
      <c r="J73" s="40"/>
      <c r="K73" s="40"/>
      <c r="L73" s="40">
        <v>0</v>
      </c>
      <c r="M73" s="40">
        <v>0</v>
      </c>
      <c r="N73" s="40"/>
      <c r="O73" s="40"/>
      <c r="P73" s="40"/>
      <c r="Q73" s="40"/>
      <c r="R73" s="40">
        <v>0</v>
      </c>
      <c r="S73" s="40"/>
      <c r="T73" s="40"/>
      <c r="U73" s="40"/>
      <c r="V73" s="40"/>
      <c r="W73" s="40"/>
      <c r="X73" s="40"/>
    </row>
    <row r="74" spans="1:24" s="10" customFormat="1" ht="27" customHeight="1">
      <c r="A74" s="6"/>
      <c r="B74" s="29">
        <v>2340</v>
      </c>
      <c r="C74" s="6">
        <v>2341</v>
      </c>
      <c r="D74" s="17" t="s">
        <v>82</v>
      </c>
      <c r="E74" s="75">
        <f>SUM(F74:X74)</f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s="10" customFormat="1" ht="15" customHeight="1">
      <c r="A75" s="6"/>
      <c r="B75" s="29">
        <v>2350</v>
      </c>
      <c r="C75" s="6"/>
      <c r="D75" s="17" t="s">
        <v>83</v>
      </c>
      <c r="E75" s="75">
        <f>SUM(F75:X75)</f>
        <v>20266</v>
      </c>
      <c r="F75" s="43">
        <v>0</v>
      </c>
      <c r="G75" s="43"/>
      <c r="H75" s="43"/>
      <c r="I75" s="43">
        <v>1550</v>
      </c>
      <c r="J75" s="43">
        <v>1000</v>
      </c>
      <c r="K75" s="43"/>
      <c r="L75" s="43">
        <v>1400</v>
      </c>
      <c r="M75" s="43">
        <v>2500</v>
      </c>
      <c r="N75" s="43"/>
      <c r="O75" s="43">
        <v>2000</v>
      </c>
      <c r="P75" s="43"/>
      <c r="Q75" s="43"/>
      <c r="R75" s="43">
        <v>0</v>
      </c>
      <c r="S75" s="43"/>
      <c r="T75" s="43">
        <v>8632</v>
      </c>
      <c r="U75" s="43">
        <v>684</v>
      </c>
      <c r="V75" s="43">
        <v>2500</v>
      </c>
      <c r="W75" s="43"/>
      <c r="X75" s="43"/>
    </row>
    <row r="76" spans="1:24" s="10" customFormat="1" ht="27" customHeight="1">
      <c r="A76" s="6"/>
      <c r="B76" s="29">
        <v>2360</v>
      </c>
      <c r="C76" s="6"/>
      <c r="D76" s="17" t="s">
        <v>84</v>
      </c>
      <c r="E76" s="75">
        <f>SUM(E77:E81)</f>
        <v>500</v>
      </c>
      <c r="F76" s="45">
        <f aca="true" t="shared" si="23" ref="F76:X76">SUM(F77:F81)</f>
        <v>0</v>
      </c>
      <c r="G76" s="45">
        <f t="shared" si="23"/>
        <v>0</v>
      </c>
      <c r="H76" s="45">
        <f t="shared" si="23"/>
        <v>0</v>
      </c>
      <c r="I76" s="45">
        <f t="shared" si="23"/>
        <v>0</v>
      </c>
      <c r="J76" s="45">
        <f t="shared" si="23"/>
        <v>0</v>
      </c>
      <c r="K76" s="45">
        <f t="shared" si="23"/>
        <v>0</v>
      </c>
      <c r="L76" s="45">
        <f t="shared" si="23"/>
        <v>0</v>
      </c>
      <c r="M76" s="45">
        <f t="shared" si="23"/>
        <v>0</v>
      </c>
      <c r="N76" s="45">
        <f t="shared" si="23"/>
        <v>0</v>
      </c>
      <c r="O76" s="45"/>
      <c r="P76" s="45">
        <f t="shared" si="23"/>
        <v>0</v>
      </c>
      <c r="Q76" s="45">
        <f t="shared" si="23"/>
        <v>0</v>
      </c>
      <c r="R76" s="45">
        <f t="shared" si="23"/>
        <v>0</v>
      </c>
      <c r="S76" s="45">
        <f t="shared" si="23"/>
        <v>0</v>
      </c>
      <c r="T76" s="45">
        <f t="shared" si="23"/>
        <v>0</v>
      </c>
      <c r="U76" s="45">
        <f t="shared" si="23"/>
        <v>0</v>
      </c>
      <c r="V76" s="45">
        <f t="shared" si="23"/>
        <v>500</v>
      </c>
      <c r="W76" s="45">
        <f t="shared" si="23"/>
        <v>0</v>
      </c>
      <c r="X76" s="45">
        <f t="shared" si="23"/>
        <v>0</v>
      </c>
    </row>
    <row r="77" spans="1:24" s="10" customFormat="1" ht="15" customHeight="1">
      <c r="A77" s="6"/>
      <c r="B77" s="6"/>
      <c r="C77" s="6">
        <v>2361</v>
      </c>
      <c r="D77" s="14" t="s">
        <v>85</v>
      </c>
      <c r="E77" s="74">
        <f aca="true" t="shared" si="24" ref="E77:E85">SUM(F77:X77)</f>
        <v>0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s="10" customFormat="1" ht="15" customHeight="1">
      <c r="A78" s="6"/>
      <c r="B78" s="6"/>
      <c r="C78" s="6">
        <v>2362</v>
      </c>
      <c r="D78" s="14" t="s">
        <v>86</v>
      </c>
      <c r="E78" s="74">
        <f t="shared" si="24"/>
        <v>0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>
        <v>0</v>
      </c>
      <c r="W78" s="40"/>
      <c r="X78" s="40"/>
    </row>
    <row r="79" spans="1:24" s="10" customFormat="1" ht="15" customHeight="1">
      <c r="A79" s="6"/>
      <c r="B79" s="6"/>
      <c r="C79" s="6">
        <v>2363</v>
      </c>
      <c r="D79" s="14" t="s">
        <v>87</v>
      </c>
      <c r="E79" s="74">
        <f t="shared" si="24"/>
        <v>500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>
        <v>500</v>
      </c>
      <c r="W79" s="40"/>
      <c r="X79" s="40"/>
    </row>
    <row r="80" spans="1:24" s="10" customFormat="1" ht="15" customHeight="1">
      <c r="A80" s="6"/>
      <c r="B80" s="6"/>
      <c r="C80" s="6">
        <v>2364</v>
      </c>
      <c r="D80" s="14" t="s">
        <v>88</v>
      </c>
      <c r="E80" s="74">
        <f t="shared" si="24"/>
        <v>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s="10" customFormat="1" ht="15" customHeight="1">
      <c r="A81" s="6"/>
      <c r="B81" s="6"/>
      <c r="C81" s="6">
        <v>2365</v>
      </c>
      <c r="D81" s="14" t="s">
        <v>89</v>
      </c>
      <c r="E81" s="74">
        <f t="shared" si="24"/>
        <v>0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s="10" customFormat="1" ht="15" customHeight="1">
      <c r="A82" s="6"/>
      <c r="B82" s="29">
        <v>2370</v>
      </c>
      <c r="C82" s="6"/>
      <c r="D82" s="17" t="s">
        <v>90</v>
      </c>
      <c r="E82" s="75">
        <f t="shared" si="24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s="10" customFormat="1" ht="20.25" customHeight="1">
      <c r="A83" s="6"/>
      <c r="B83" s="29">
        <v>2380</v>
      </c>
      <c r="C83" s="19">
        <v>2389</v>
      </c>
      <c r="D83" s="17" t="s">
        <v>91</v>
      </c>
      <c r="E83" s="75">
        <f t="shared" si="24"/>
        <v>0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s="10" customFormat="1" ht="25.5" customHeight="1">
      <c r="A84" s="6"/>
      <c r="B84" s="29">
        <v>2390</v>
      </c>
      <c r="C84" s="19"/>
      <c r="D84" s="17" t="s">
        <v>92</v>
      </c>
      <c r="E84" s="75">
        <f t="shared" si="24"/>
        <v>850</v>
      </c>
      <c r="F84" s="43">
        <v>250</v>
      </c>
      <c r="G84" s="43"/>
      <c r="H84" s="43"/>
      <c r="I84" s="43"/>
      <c r="J84" s="43"/>
      <c r="K84" s="43"/>
      <c r="L84" s="43">
        <v>0</v>
      </c>
      <c r="M84" s="43">
        <v>0</v>
      </c>
      <c r="N84" s="43"/>
      <c r="O84" s="43"/>
      <c r="P84" s="43"/>
      <c r="Q84" s="43"/>
      <c r="R84" s="43">
        <v>0</v>
      </c>
      <c r="S84" s="43"/>
      <c r="T84" s="43"/>
      <c r="U84" s="43">
        <v>0</v>
      </c>
      <c r="V84" s="43">
        <v>600</v>
      </c>
      <c r="W84" s="43"/>
      <c r="X84" s="43"/>
    </row>
    <row r="85" spans="1:24" s="1" customFormat="1" ht="25.5" customHeight="1">
      <c r="A85" s="87"/>
      <c r="B85" s="86">
        <v>2400</v>
      </c>
      <c r="C85" s="87"/>
      <c r="D85" s="88" t="s">
        <v>8</v>
      </c>
      <c r="E85" s="80">
        <f t="shared" si="24"/>
        <v>460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>
        <v>460</v>
      </c>
      <c r="V85" s="87">
        <v>0</v>
      </c>
      <c r="W85" s="87"/>
      <c r="X85" s="87"/>
    </row>
    <row r="86" spans="1:24" s="1" customFormat="1" ht="22.5" customHeight="1">
      <c r="A86" s="82"/>
      <c r="B86" s="86">
        <v>2500</v>
      </c>
      <c r="C86" s="87"/>
      <c r="D86" s="88" t="s">
        <v>4</v>
      </c>
      <c r="E86" s="80">
        <f>SUM(E87:E91)</f>
        <v>6092</v>
      </c>
      <c r="F86" s="81">
        <f aca="true" t="shared" si="25" ref="F86:X86">SUM(F87:F91)</f>
        <v>2020</v>
      </c>
      <c r="G86" s="81">
        <f t="shared" si="25"/>
        <v>0</v>
      </c>
      <c r="H86" s="81">
        <f t="shared" si="25"/>
        <v>0</v>
      </c>
      <c r="I86" s="81">
        <f t="shared" si="25"/>
        <v>0</v>
      </c>
      <c r="J86" s="81">
        <f t="shared" si="25"/>
        <v>232</v>
      </c>
      <c r="K86" s="81">
        <f t="shared" si="25"/>
        <v>0</v>
      </c>
      <c r="L86" s="81">
        <f t="shared" si="25"/>
        <v>1570</v>
      </c>
      <c r="M86" s="81">
        <f t="shared" si="25"/>
        <v>1870</v>
      </c>
      <c r="N86" s="81">
        <f t="shared" si="25"/>
        <v>0</v>
      </c>
      <c r="O86" s="81"/>
      <c r="P86" s="81">
        <f t="shared" si="25"/>
        <v>0</v>
      </c>
      <c r="Q86" s="81">
        <f t="shared" si="25"/>
        <v>400</v>
      </c>
      <c r="R86" s="81">
        <f t="shared" si="25"/>
        <v>0</v>
      </c>
      <c r="S86" s="81">
        <f t="shared" si="25"/>
        <v>0</v>
      </c>
      <c r="T86" s="81">
        <f t="shared" si="25"/>
        <v>0</v>
      </c>
      <c r="U86" s="81">
        <f t="shared" si="25"/>
        <v>0</v>
      </c>
      <c r="V86" s="81">
        <f t="shared" si="25"/>
        <v>0</v>
      </c>
      <c r="W86" s="81">
        <f t="shared" si="25"/>
        <v>0</v>
      </c>
      <c r="X86" s="81">
        <f t="shared" si="25"/>
        <v>0</v>
      </c>
    </row>
    <row r="87" spans="1:24" s="10" customFormat="1" ht="15" customHeight="1">
      <c r="A87" s="6"/>
      <c r="B87" s="20"/>
      <c r="C87" s="6">
        <v>2512</v>
      </c>
      <c r="D87" s="14" t="s">
        <v>93</v>
      </c>
      <c r="E87" s="74">
        <f aca="true" t="shared" si="26" ref="E87:E93">SUM(F87:X87)</f>
        <v>2820</v>
      </c>
      <c r="F87" s="40">
        <v>120</v>
      </c>
      <c r="G87" s="40"/>
      <c r="H87" s="40"/>
      <c r="I87" s="40"/>
      <c r="J87" s="40"/>
      <c r="K87" s="40">
        <v>0</v>
      </c>
      <c r="L87" s="40">
        <v>1300</v>
      </c>
      <c r="M87" s="40">
        <v>1000</v>
      </c>
      <c r="N87" s="40"/>
      <c r="O87" s="40"/>
      <c r="P87" s="40"/>
      <c r="Q87" s="40">
        <v>400</v>
      </c>
      <c r="R87" s="40">
        <v>0</v>
      </c>
      <c r="S87" s="40"/>
      <c r="T87" s="40"/>
      <c r="U87" s="40"/>
      <c r="V87" s="40">
        <v>0</v>
      </c>
      <c r="W87" s="40"/>
      <c r="X87" s="40"/>
    </row>
    <row r="88" spans="1:24" s="10" customFormat="1" ht="15" customHeight="1">
      <c r="A88" s="6"/>
      <c r="B88" s="20"/>
      <c r="C88" s="6">
        <v>2513</v>
      </c>
      <c r="D88" s="14" t="s">
        <v>94</v>
      </c>
      <c r="E88" s="74">
        <f t="shared" si="26"/>
        <v>0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s="10" customFormat="1" ht="15" customHeight="1">
      <c r="A89" s="6"/>
      <c r="B89" s="20"/>
      <c r="C89" s="6">
        <v>2515</v>
      </c>
      <c r="D89" s="14" t="s">
        <v>95</v>
      </c>
      <c r="E89" s="74">
        <f t="shared" si="26"/>
        <v>840</v>
      </c>
      <c r="F89" s="40"/>
      <c r="G89" s="40"/>
      <c r="H89" s="40"/>
      <c r="I89" s="40"/>
      <c r="J89" s="40"/>
      <c r="K89" s="40"/>
      <c r="L89" s="40">
        <v>120</v>
      </c>
      <c r="M89" s="40">
        <v>720</v>
      </c>
      <c r="N89" s="40"/>
      <c r="O89" s="40"/>
      <c r="P89" s="40"/>
      <c r="Q89" s="40"/>
      <c r="R89" s="40">
        <v>0</v>
      </c>
      <c r="S89" s="40"/>
      <c r="T89" s="40"/>
      <c r="U89" s="40"/>
      <c r="V89" s="40"/>
      <c r="W89" s="40"/>
      <c r="X89" s="40"/>
    </row>
    <row r="90" spans="1:24" s="10" customFormat="1" ht="26.25" customHeight="1">
      <c r="A90" s="6"/>
      <c r="B90" s="20"/>
      <c r="C90" s="6">
        <v>2519</v>
      </c>
      <c r="D90" s="14" t="s">
        <v>96</v>
      </c>
      <c r="E90" s="74">
        <f t="shared" si="26"/>
        <v>2432</v>
      </c>
      <c r="F90" s="40">
        <v>1900</v>
      </c>
      <c r="G90" s="40"/>
      <c r="H90" s="40"/>
      <c r="I90" s="40"/>
      <c r="J90" s="40">
        <v>232</v>
      </c>
      <c r="K90" s="40"/>
      <c r="L90" s="40">
        <v>150</v>
      </c>
      <c r="M90" s="40">
        <v>150</v>
      </c>
      <c r="N90" s="40"/>
      <c r="O90" s="40"/>
      <c r="P90" s="40"/>
      <c r="Q90" s="40"/>
      <c r="R90" s="40">
        <v>0</v>
      </c>
      <c r="S90" s="40"/>
      <c r="T90" s="40"/>
      <c r="U90" s="40"/>
      <c r="V90" s="40"/>
      <c r="W90" s="40"/>
      <c r="X90" s="40"/>
    </row>
    <row r="91" spans="1:24" s="10" customFormat="1" ht="15" customHeight="1">
      <c r="A91" s="6"/>
      <c r="B91" s="20"/>
      <c r="C91" s="6">
        <v>2520</v>
      </c>
      <c r="D91" s="14" t="s">
        <v>97</v>
      </c>
      <c r="E91" s="74">
        <f t="shared" si="26"/>
        <v>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s="1" customFormat="1" ht="12.75" customHeight="1">
      <c r="A92" s="82" t="s">
        <v>98</v>
      </c>
      <c r="B92" s="86">
        <v>4100</v>
      </c>
      <c r="C92" s="87"/>
      <c r="D92" s="88" t="s">
        <v>99</v>
      </c>
      <c r="E92" s="80">
        <f t="shared" si="26"/>
        <v>0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s="1" customFormat="1" ht="12" customHeight="1">
      <c r="A93" s="82"/>
      <c r="B93" s="86">
        <v>4200</v>
      </c>
      <c r="C93" s="87"/>
      <c r="D93" s="88" t="s">
        <v>5</v>
      </c>
      <c r="E93" s="80">
        <f t="shared" si="26"/>
        <v>0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s="1" customFormat="1" ht="14.25" customHeight="1">
      <c r="A94" s="82"/>
      <c r="B94" s="86">
        <v>4300</v>
      </c>
      <c r="C94" s="87"/>
      <c r="D94" s="88" t="s">
        <v>100</v>
      </c>
      <c r="E94" s="80">
        <f>SUM(E95)</f>
        <v>0</v>
      </c>
      <c r="F94" s="81">
        <f aca="true" t="shared" si="27" ref="F94:X94">SUM(F95)</f>
        <v>0</v>
      </c>
      <c r="G94" s="81">
        <f t="shared" si="27"/>
        <v>0</v>
      </c>
      <c r="H94" s="81">
        <f t="shared" si="27"/>
        <v>0</v>
      </c>
      <c r="I94" s="81">
        <f t="shared" si="27"/>
        <v>0</v>
      </c>
      <c r="J94" s="81">
        <f t="shared" si="27"/>
        <v>0</v>
      </c>
      <c r="K94" s="81">
        <f t="shared" si="27"/>
        <v>0</v>
      </c>
      <c r="L94" s="81">
        <f t="shared" si="27"/>
        <v>0</v>
      </c>
      <c r="M94" s="81">
        <f t="shared" si="27"/>
        <v>0</v>
      </c>
      <c r="N94" s="81">
        <f t="shared" si="27"/>
        <v>0</v>
      </c>
      <c r="O94" s="81"/>
      <c r="P94" s="81">
        <f t="shared" si="27"/>
        <v>0</v>
      </c>
      <c r="Q94" s="81">
        <f t="shared" si="27"/>
        <v>0</v>
      </c>
      <c r="R94" s="81">
        <f t="shared" si="27"/>
        <v>0</v>
      </c>
      <c r="S94" s="81">
        <f t="shared" si="27"/>
        <v>0</v>
      </c>
      <c r="T94" s="81">
        <f t="shared" si="27"/>
        <v>0</v>
      </c>
      <c r="U94" s="81">
        <f t="shared" si="27"/>
        <v>0</v>
      </c>
      <c r="V94" s="81">
        <f t="shared" si="27"/>
        <v>0</v>
      </c>
      <c r="W94" s="81">
        <f t="shared" si="27"/>
        <v>0</v>
      </c>
      <c r="X94" s="81">
        <f t="shared" si="27"/>
        <v>0</v>
      </c>
    </row>
    <row r="95" spans="1:24" s="10" customFormat="1" ht="14.25" customHeight="1">
      <c r="A95" s="6"/>
      <c r="B95" s="20"/>
      <c r="C95" s="6">
        <v>4311</v>
      </c>
      <c r="D95" s="14" t="s">
        <v>101</v>
      </c>
      <c r="E95" s="74">
        <f>SUM(F95:X95)</f>
        <v>0</v>
      </c>
      <c r="F95" s="40"/>
      <c r="G95" s="40">
        <v>0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s="1" customFormat="1" ht="13.5" customHeight="1">
      <c r="A96" s="87" t="s">
        <v>102</v>
      </c>
      <c r="B96" s="86">
        <v>5100</v>
      </c>
      <c r="C96" s="87"/>
      <c r="D96" s="88" t="s">
        <v>6</v>
      </c>
      <c r="E96" s="80">
        <f>SUM(E97)</f>
        <v>0</v>
      </c>
      <c r="F96" s="81">
        <f aca="true" t="shared" si="28" ref="F96:X96">SUM(F97)</f>
        <v>0</v>
      </c>
      <c r="G96" s="81">
        <f t="shared" si="28"/>
        <v>0</v>
      </c>
      <c r="H96" s="81">
        <f t="shared" si="28"/>
        <v>0</v>
      </c>
      <c r="I96" s="81">
        <f t="shared" si="28"/>
        <v>0</v>
      </c>
      <c r="J96" s="81">
        <f t="shared" si="28"/>
        <v>0</v>
      </c>
      <c r="K96" s="81">
        <f t="shared" si="28"/>
        <v>0</v>
      </c>
      <c r="L96" s="81">
        <f t="shared" si="28"/>
        <v>0</v>
      </c>
      <c r="M96" s="81">
        <f t="shared" si="28"/>
        <v>0</v>
      </c>
      <c r="N96" s="81">
        <f t="shared" si="28"/>
        <v>0</v>
      </c>
      <c r="O96" s="81"/>
      <c r="P96" s="81">
        <f t="shared" si="28"/>
        <v>0</v>
      </c>
      <c r="Q96" s="81">
        <f t="shared" si="28"/>
        <v>0</v>
      </c>
      <c r="R96" s="81">
        <f t="shared" si="28"/>
        <v>0</v>
      </c>
      <c r="S96" s="81">
        <f t="shared" si="28"/>
        <v>0</v>
      </c>
      <c r="T96" s="81">
        <f t="shared" si="28"/>
        <v>0</v>
      </c>
      <c r="U96" s="81">
        <f t="shared" si="28"/>
        <v>0</v>
      </c>
      <c r="V96" s="81">
        <f t="shared" si="28"/>
        <v>0</v>
      </c>
      <c r="W96" s="81">
        <f t="shared" si="28"/>
        <v>0</v>
      </c>
      <c r="X96" s="81">
        <f t="shared" si="28"/>
        <v>0</v>
      </c>
    </row>
    <row r="97" spans="1:24" s="10" customFormat="1" ht="13.5" customHeight="1">
      <c r="A97" s="6"/>
      <c r="B97" s="20"/>
      <c r="C97" s="6">
        <v>5121</v>
      </c>
      <c r="D97" s="14" t="s">
        <v>103</v>
      </c>
      <c r="E97" s="74">
        <f>SUM(F97:X97)</f>
        <v>0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s="1" customFormat="1" ht="15" customHeight="1">
      <c r="A98" s="87"/>
      <c r="B98" s="86">
        <v>5200</v>
      </c>
      <c r="C98" s="87"/>
      <c r="D98" s="88" t="s">
        <v>7</v>
      </c>
      <c r="E98" s="80">
        <f>SUM(E99+E104+E105+E111+E112)</f>
        <v>7591</v>
      </c>
      <c r="F98" s="81">
        <f aca="true" t="shared" si="29" ref="F98:X98">SUM(F99+F104+F105+F111+F112)</f>
        <v>600</v>
      </c>
      <c r="G98" s="81">
        <f t="shared" si="29"/>
        <v>0</v>
      </c>
      <c r="H98" s="81">
        <f t="shared" si="29"/>
        <v>0</v>
      </c>
      <c r="I98" s="81">
        <f t="shared" si="29"/>
        <v>0</v>
      </c>
      <c r="J98" s="81">
        <f t="shared" si="29"/>
        <v>0</v>
      </c>
      <c r="K98" s="81">
        <f t="shared" si="29"/>
        <v>0</v>
      </c>
      <c r="L98" s="81">
        <f t="shared" si="29"/>
        <v>0</v>
      </c>
      <c r="M98" s="81">
        <f t="shared" si="29"/>
        <v>0</v>
      </c>
      <c r="N98" s="81">
        <f t="shared" si="29"/>
        <v>0</v>
      </c>
      <c r="O98" s="81"/>
      <c r="P98" s="81">
        <f t="shared" si="29"/>
        <v>0</v>
      </c>
      <c r="Q98" s="81">
        <f t="shared" si="29"/>
        <v>0</v>
      </c>
      <c r="R98" s="81">
        <f t="shared" si="29"/>
        <v>0</v>
      </c>
      <c r="S98" s="81">
        <f t="shared" si="29"/>
        <v>0</v>
      </c>
      <c r="T98" s="81">
        <f t="shared" si="29"/>
        <v>2231</v>
      </c>
      <c r="U98" s="81">
        <f t="shared" si="29"/>
        <v>2000</v>
      </c>
      <c r="V98" s="81">
        <f t="shared" si="29"/>
        <v>2760</v>
      </c>
      <c r="W98" s="81">
        <f t="shared" si="29"/>
        <v>0</v>
      </c>
      <c r="X98" s="81">
        <f t="shared" si="29"/>
        <v>0</v>
      </c>
    </row>
    <row r="99" spans="1:24" s="10" customFormat="1" ht="15" customHeight="1">
      <c r="A99" s="6"/>
      <c r="B99" s="29">
        <v>5210</v>
      </c>
      <c r="C99" s="6"/>
      <c r="D99" s="17" t="s">
        <v>104</v>
      </c>
      <c r="E99" s="75">
        <f>SUM(E100:E103)</f>
        <v>0</v>
      </c>
      <c r="F99" s="45">
        <f aca="true" t="shared" si="30" ref="F99:X99">SUM(F100:F103)</f>
        <v>0</v>
      </c>
      <c r="G99" s="45">
        <f t="shared" si="30"/>
        <v>0</v>
      </c>
      <c r="H99" s="45">
        <f t="shared" si="30"/>
        <v>0</v>
      </c>
      <c r="I99" s="45">
        <f t="shared" si="30"/>
        <v>0</v>
      </c>
      <c r="J99" s="45">
        <f t="shared" si="30"/>
        <v>0</v>
      </c>
      <c r="K99" s="45">
        <f t="shared" si="30"/>
        <v>0</v>
      </c>
      <c r="L99" s="45">
        <f t="shared" si="30"/>
        <v>0</v>
      </c>
      <c r="M99" s="45">
        <f t="shared" si="30"/>
        <v>0</v>
      </c>
      <c r="N99" s="45">
        <f t="shared" si="30"/>
        <v>0</v>
      </c>
      <c r="O99" s="45"/>
      <c r="P99" s="45">
        <f t="shared" si="30"/>
        <v>0</v>
      </c>
      <c r="Q99" s="45">
        <f t="shared" si="30"/>
        <v>0</v>
      </c>
      <c r="R99" s="45">
        <f t="shared" si="30"/>
        <v>0</v>
      </c>
      <c r="S99" s="45">
        <f t="shared" si="30"/>
        <v>0</v>
      </c>
      <c r="T99" s="45">
        <f t="shared" si="30"/>
        <v>0</v>
      </c>
      <c r="U99" s="45">
        <f t="shared" si="30"/>
        <v>0</v>
      </c>
      <c r="V99" s="45">
        <f t="shared" si="30"/>
        <v>0</v>
      </c>
      <c r="W99" s="45">
        <f t="shared" si="30"/>
        <v>0</v>
      </c>
      <c r="X99" s="45">
        <f t="shared" si="30"/>
        <v>0</v>
      </c>
    </row>
    <row r="100" spans="1:24" s="10" customFormat="1" ht="15" customHeight="1">
      <c r="A100" s="6"/>
      <c r="B100" s="6"/>
      <c r="C100" s="6">
        <v>5211</v>
      </c>
      <c r="D100" s="14" t="s">
        <v>105</v>
      </c>
      <c r="E100" s="74">
        <f>SUM(F100:X100)</f>
        <v>0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s="10" customFormat="1" ht="15" customHeight="1">
      <c r="A101" s="6"/>
      <c r="B101" s="6"/>
      <c r="C101" s="6">
        <v>5212</v>
      </c>
      <c r="D101" s="14" t="s">
        <v>106</v>
      </c>
      <c r="E101" s="74">
        <f>SUM(F101:X101)</f>
        <v>0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s="10" customFormat="1" ht="15" customHeight="1">
      <c r="A102" s="6"/>
      <c r="B102" s="6"/>
      <c r="C102" s="6">
        <v>5214</v>
      </c>
      <c r="D102" s="14" t="s">
        <v>107</v>
      </c>
      <c r="E102" s="74">
        <f>SUM(F102:X102)</f>
        <v>0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s="10" customFormat="1" ht="15" customHeight="1">
      <c r="A103" s="6"/>
      <c r="B103" s="6"/>
      <c r="C103" s="6">
        <v>5218</v>
      </c>
      <c r="D103" s="14" t="s">
        <v>108</v>
      </c>
      <c r="E103" s="74">
        <f>SUM(F103:X103)</f>
        <v>0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s="10" customFormat="1" ht="15" customHeight="1">
      <c r="A104" s="6"/>
      <c r="B104" s="29">
        <v>5220</v>
      </c>
      <c r="C104" s="6"/>
      <c r="D104" s="17" t="s">
        <v>109</v>
      </c>
      <c r="E104" s="75">
        <f>SUM(F104:X104)</f>
        <v>0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s="10" customFormat="1" ht="15" customHeight="1">
      <c r="A105" s="6"/>
      <c r="B105" s="29">
        <v>5230</v>
      </c>
      <c r="C105" s="6"/>
      <c r="D105" s="17" t="s">
        <v>110</v>
      </c>
      <c r="E105" s="75">
        <f>SUM(E106:E110)</f>
        <v>7591</v>
      </c>
      <c r="F105" s="45">
        <f aca="true" t="shared" si="31" ref="F105:X105">SUM(F106:F110)</f>
        <v>600</v>
      </c>
      <c r="G105" s="45">
        <f t="shared" si="31"/>
        <v>0</v>
      </c>
      <c r="H105" s="45">
        <f t="shared" si="31"/>
        <v>0</v>
      </c>
      <c r="I105" s="45">
        <f t="shared" si="31"/>
        <v>0</v>
      </c>
      <c r="J105" s="45">
        <f t="shared" si="31"/>
        <v>0</v>
      </c>
      <c r="K105" s="45">
        <f t="shared" si="31"/>
        <v>0</v>
      </c>
      <c r="L105" s="45">
        <f t="shared" si="31"/>
        <v>0</v>
      </c>
      <c r="M105" s="45">
        <f t="shared" si="31"/>
        <v>0</v>
      </c>
      <c r="N105" s="45">
        <f t="shared" si="31"/>
        <v>0</v>
      </c>
      <c r="O105" s="45"/>
      <c r="P105" s="45">
        <f t="shared" si="31"/>
        <v>0</v>
      </c>
      <c r="Q105" s="45">
        <f t="shared" si="31"/>
        <v>0</v>
      </c>
      <c r="R105" s="45">
        <f t="shared" si="31"/>
        <v>0</v>
      </c>
      <c r="S105" s="45">
        <f t="shared" si="31"/>
        <v>0</v>
      </c>
      <c r="T105" s="45">
        <f t="shared" si="31"/>
        <v>2231</v>
      </c>
      <c r="U105" s="45">
        <f t="shared" si="31"/>
        <v>2000</v>
      </c>
      <c r="V105" s="45">
        <f t="shared" si="31"/>
        <v>2760</v>
      </c>
      <c r="W105" s="45">
        <f t="shared" si="31"/>
        <v>0</v>
      </c>
      <c r="X105" s="45">
        <f t="shared" si="31"/>
        <v>0</v>
      </c>
    </row>
    <row r="106" spans="1:24" s="10" customFormat="1" ht="15" customHeight="1">
      <c r="A106" s="6"/>
      <c r="B106" s="6"/>
      <c r="C106" s="6">
        <v>5231</v>
      </c>
      <c r="D106" s="14" t="s">
        <v>111</v>
      </c>
      <c r="E106" s="74">
        <f aca="true" t="shared" si="32" ref="E106:E112">SUM(F106:X106)</f>
        <v>0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s="10" customFormat="1" ht="27" customHeight="1">
      <c r="A107" s="6"/>
      <c r="B107" s="6"/>
      <c r="C107" s="6">
        <v>5232</v>
      </c>
      <c r="D107" s="14" t="s">
        <v>112</v>
      </c>
      <c r="E107" s="74">
        <f t="shared" si="32"/>
        <v>0</v>
      </c>
      <c r="F107" s="40">
        <v>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0</v>
      </c>
      <c r="S107" s="40"/>
      <c r="T107" s="40"/>
      <c r="U107" s="40">
        <v>0</v>
      </c>
      <c r="V107" s="40"/>
      <c r="W107" s="40"/>
      <c r="X107" s="40"/>
    </row>
    <row r="108" spans="1:24" s="10" customFormat="1" ht="15" customHeight="1">
      <c r="A108" s="6"/>
      <c r="B108" s="6"/>
      <c r="C108" s="6">
        <v>5233</v>
      </c>
      <c r="D108" s="14" t="s">
        <v>113</v>
      </c>
      <c r="E108" s="74">
        <f t="shared" si="32"/>
        <v>2000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>
        <v>2000</v>
      </c>
      <c r="V108" s="40"/>
      <c r="W108" s="40"/>
      <c r="X108" s="40"/>
    </row>
    <row r="109" spans="1:24" s="10" customFormat="1" ht="15" customHeight="1">
      <c r="A109" s="6"/>
      <c r="B109" s="6"/>
      <c r="C109" s="6">
        <v>5238</v>
      </c>
      <c r="D109" s="14" t="s">
        <v>114</v>
      </c>
      <c r="E109" s="74">
        <f t="shared" si="32"/>
        <v>600</v>
      </c>
      <c r="F109" s="40">
        <v>600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s="10" customFormat="1" ht="15" customHeight="1">
      <c r="A110" s="6"/>
      <c r="B110" s="6"/>
      <c r="C110" s="6">
        <v>5239</v>
      </c>
      <c r="D110" s="14" t="s">
        <v>115</v>
      </c>
      <c r="E110" s="74">
        <f t="shared" si="32"/>
        <v>4991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>
        <v>2231</v>
      </c>
      <c r="U110" s="40"/>
      <c r="V110" s="40">
        <v>2760</v>
      </c>
      <c r="W110" s="40"/>
      <c r="X110" s="40"/>
    </row>
    <row r="111" spans="1:24" s="10" customFormat="1" ht="29.25" customHeight="1">
      <c r="A111" s="6"/>
      <c r="B111" s="29">
        <v>5240</v>
      </c>
      <c r="C111" s="6"/>
      <c r="D111" s="17" t="s">
        <v>116</v>
      </c>
      <c r="E111" s="75">
        <f t="shared" si="32"/>
        <v>0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s="10" customFormat="1" ht="15" customHeight="1">
      <c r="A112" s="6"/>
      <c r="B112" s="29">
        <v>5250</v>
      </c>
      <c r="C112" s="6"/>
      <c r="D112" s="17" t="s">
        <v>117</v>
      </c>
      <c r="E112" s="75">
        <f t="shared" si="32"/>
        <v>0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s="1" customFormat="1" ht="13.5" customHeight="1">
      <c r="A113" s="87" t="s">
        <v>118</v>
      </c>
      <c r="B113" s="86">
        <v>6000</v>
      </c>
      <c r="C113" s="87"/>
      <c r="D113" s="88" t="s">
        <v>119</v>
      </c>
      <c r="E113" s="80">
        <f>SUM(E114+E128+E136)</f>
        <v>3291</v>
      </c>
      <c r="F113" s="81">
        <f aca="true" t="shared" si="33" ref="F113:X113">SUM(F114+F128+F136)</f>
        <v>0</v>
      </c>
      <c r="G113" s="81">
        <f t="shared" si="33"/>
        <v>0</v>
      </c>
      <c r="H113" s="81">
        <f>SUM(H114+H128+H136)</f>
        <v>0</v>
      </c>
      <c r="I113" s="81">
        <f>SUM(I114+I128+I136)</f>
        <v>0</v>
      </c>
      <c r="J113" s="81">
        <f t="shared" si="33"/>
        <v>0</v>
      </c>
      <c r="K113" s="81">
        <f t="shared" si="33"/>
        <v>0</v>
      </c>
      <c r="L113" s="81">
        <f t="shared" si="33"/>
        <v>0</v>
      </c>
      <c r="M113" s="81">
        <f t="shared" si="33"/>
        <v>0</v>
      </c>
      <c r="N113" s="81">
        <f t="shared" si="33"/>
        <v>0</v>
      </c>
      <c r="O113" s="81"/>
      <c r="P113" s="81">
        <f t="shared" si="33"/>
        <v>0</v>
      </c>
      <c r="Q113" s="81">
        <f t="shared" si="33"/>
        <v>0</v>
      </c>
      <c r="R113" s="81">
        <f t="shared" si="33"/>
        <v>0</v>
      </c>
      <c r="S113" s="81">
        <f t="shared" si="33"/>
        <v>0</v>
      </c>
      <c r="T113" s="81">
        <f t="shared" si="33"/>
        <v>0</v>
      </c>
      <c r="U113" s="81">
        <f t="shared" si="33"/>
        <v>0</v>
      </c>
      <c r="V113" s="81">
        <f t="shared" si="33"/>
        <v>0</v>
      </c>
      <c r="W113" s="81">
        <f t="shared" si="33"/>
        <v>2390</v>
      </c>
      <c r="X113" s="81">
        <f t="shared" si="33"/>
        <v>901</v>
      </c>
    </row>
    <row r="114" spans="1:24" s="1" customFormat="1" ht="14.25" customHeight="1">
      <c r="A114" s="87"/>
      <c r="B114" s="86">
        <v>6200</v>
      </c>
      <c r="C114" s="87"/>
      <c r="D114" s="88" t="s">
        <v>120</v>
      </c>
      <c r="E114" s="80">
        <f>SUM(E115+E117+E123+E124+E125)</f>
        <v>2390</v>
      </c>
      <c r="F114" s="81">
        <f aca="true" t="shared" si="34" ref="F114:X114">SUM(F115+F117+F123+F124+F125)</f>
        <v>0</v>
      </c>
      <c r="G114" s="81">
        <f t="shared" si="34"/>
        <v>0</v>
      </c>
      <c r="H114" s="81">
        <f>SUM(H115+H117+H123+H124+H125)</f>
        <v>0</v>
      </c>
      <c r="I114" s="81">
        <f>SUM(I115+I117+I123+I124+I125)</f>
        <v>0</v>
      </c>
      <c r="J114" s="81">
        <f t="shared" si="34"/>
        <v>0</v>
      </c>
      <c r="K114" s="81">
        <f t="shared" si="34"/>
        <v>0</v>
      </c>
      <c r="L114" s="81">
        <f t="shared" si="34"/>
        <v>0</v>
      </c>
      <c r="M114" s="81">
        <f t="shared" si="34"/>
        <v>0</v>
      </c>
      <c r="N114" s="81">
        <f t="shared" si="34"/>
        <v>0</v>
      </c>
      <c r="O114" s="81"/>
      <c r="P114" s="81">
        <f t="shared" si="34"/>
        <v>0</v>
      </c>
      <c r="Q114" s="81">
        <f t="shared" si="34"/>
        <v>0</v>
      </c>
      <c r="R114" s="81">
        <f t="shared" si="34"/>
        <v>0</v>
      </c>
      <c r="S114" s="81">
        <f t="shared" si="34"/>
        <v>0</v>
      </c>
      <c r="T114" s="81">
        <f t="shared" si="34"/>
        <v>0</v>
      </c>
      <c r="U114" s="81">
        <f t="shared" si="34"/>
        <v>0</v>
      </c>
      <c r="V114" s="81">
        <f t="shared" si="34"/>
        <v>0</v>
      </c>
      <c r="W114" s="81">
        <f t="shared" si="34"/>
        <v>2390</v>
      </c>
      <c r="X114" s="81">
        <f t="shared" si="34"/>
        <v>0</v>
      </c>
    </row>
    <row r="115" spans="1:24" s="10" customFormat="1" ht="14.25" customHeight="1">
      <c r="A115" s="21"/>
      <c r="B115" s="22">
        <v>6240</v>
      </c>
      <c r="C115" s="23"/>
      <c r="D115" s="17" t="s">
        <v>121</v>
      </c>
      <c r="E115" s="75">
        <f>SUM(E116)</f>
        <v>2390</v>
      </c>
      <c r="F115" s="45">
        <f aca="true" t="shared" si="35" ref="F115:X115">SUM(F116)</f>
        <v>0</v>
      </c>
      <c r="G115" s="45">
        <f t="shared" si="35"/>
        <v>0</v>
      </c>
      <c r="H115" s="45">
        <f t="shared" si="35"/>
        <v>0</v>
      </c>
      <c r="I115" s="45">
        <f t="shared" si="35"/>
        <v>0</v>
      </c>
      <c r="J115" s="45">
        <f t="shared" si="35"/>
        <v>0</v>
      </c>
      <c r="K115" s="45">
        <f t="shared" si="35"/>
        <v>0</v>
      </c>
      <c r="L115" s="45">
        <f t="shared" si="35"/>
        <v>0</v>
      </c>
      <c r="M115" s="45">
        <f t="shared" si="35"/>
        <v>0</v>
      </c>
      <c r="N115" s="45">
        <f t="shared" si="35"/>
        <v>0</v>
      </c>
      <c r="O115" s="45"/>
      <c r="P115" s="45">
        <f t="shared" si="35"/>
        <v>0</v>
      </c>
      <c r="Q115" s="45">
        <f t="shared" si="35"/>
        <v>0</v>
      </c>
      <c r="R115" s="45">
        <f t="shared" si="35"/>
        <v>0</v>
      </c>
      <c r="S115" s="45">
        <f t="shared" si="35"/>
        <v>0</v>
      </c>
      <c r="T115" s="45">
        <f t="shared" si="35"/>
        <v>0</v>
      </c>
      <c r="U115" s="45">
        <f t="shared" si="35"/>
        <v>0</v>
      </c>
      <c r="V115" s="45">
        <f t="shared" si="35"/>
        <v>0</v>
      </c>
      <c r="W115" s="45">
        <f t="shared" si="35"/>
        <v>2390</v>
      </c>
      <c r="X115" s="45">
        <f t="shared" si="35"/>
        <v>0</v>
      </c>
    </row>
    <row r="116" spans="1:24" s="10" customFormat="1" ht="14.25" customHeight="1">
      <c r="A116" s="21"/>
      <c r="B116" s="20"/>
      <c r="C116" s="6">
        <v>6242</v>
      </c>
      <c r="D116" s="14" t="s">
        <v>122</v>
      </c>
      <c r="E116" s="74">
        <f>SUM(F116:X116)</f>
        <v>2390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>
        <v>2390</v>
      </c>
      <c r="X116" s="40"/>
    </row>
    <row r="117" spans="1:24" s="10" customFormat="1" ht="14.25" customHeight="1">
      <c r="A117" s="21"/>
      <c r="B117" s="29">
        <v>6250</v>
      </c>
      <c r="C117" s="6"/>
      <c r="D117" s="17" t="s">
        <v>123</v>
      </c>
      <c r="E117" s="75">
        <f>SUM(E118:E122)</f>
        <v>0</v>
      </c>
      <c r="F117" s="45">
        <f aca="true" t="shared" si="36" ref="F117:X117">SUM(F118:F122)</f>
        <v>0</v>
      </c>
      <c r="G117" s="45">
        <f t="shared" si="36"/>
        <v>0</v>
      </c>
      <c r="H117" s="45">
        <f t="shared" si="36"/>
        <v>0</v>
      </c>
      <c r="I117" s="45">
        <f t="shared" si="36"/>
        <v>0</v>
      </c>
      <c r="J117" s="45">
        <f t="shared" si="36"/>
        <v>0</v>
      </c>
      <c r="K117" s="45">
        <f t="shared" si="36"/>
        <v>0</v>
      </c>
      <c r="L117" s="45">
        <f t="shared" si="36"/>
        <v>0</v>
      </c>
      <c r="M117" s="45">
        <f t="shared" si="36"/>
        <v>0</v>
      </c>
      <c r="N117" s="45">
        <f t="shared" si="36"/>
        <v>0</v>
      </c>
      <c r="O117" s="45"/>
      <c r="P117" s="45">
        <f t="shared" si="36"/>
        <v>0</v>
      </c>
      <c r="Q117" s="45">
        <f t="shared" si="36"/>
        <v>0</v>
      </c>
      <c r="R117" s="45">
        <f t="shared" si="36"/>
        <v>0</v>
      </c>
      <c r="S117" s="45">
        <f t="shared" si="36"/>
        <v>0</v>
      </c>
      <c r="T117" s="45">
        <f t="shared" si="36"/>
        <v>0</v>
      </c>
      <c r="U117" s="45">
        <f t="shared" si="36"/>
        <v>0</v>
      </c>
      <c r="V117" s="45">
        <f t="shared" si="36"/>
        <v>0</v>
      </c>
      <c r="W117" s="45">
        <f t="shared" si="36"/>
        <v>0</v>
      </c>
      <c r="X117" s="45">
        <f t="shared" si="36"/>
        <v>0</v>
      </c>
    </row>
    <row r="118" spans="1:24" s="10" customFormat="1" ht="14.25" customHeight="1">
      <c r="A118" s="21"/>
      <c r="B118" s="6"/>
      <c r="C118" s="6">
        <v>6252</v>
      </c>
      <c r="D118" s="14" t="s">
        <v>124</v>
      </c>
      <c r="E118" s="74">
        <f aca="true" t="shared" si="37" ref="E118:E124">SUM(F118:X118)</f>
        <v>0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s="10" customFormat="1" ht="14.25" customHeight="1">
      <c r="A119" s="21"/>
      <c r="B119" s="6"/>
      <c r="C119" s="6">
        <v>6253</v>
      </c>
      <c r="D119" s="14" t="s">
        <v>125</v>
      </c>
      <c r="E119" s="74">
        <f t="shared" si="37"/>
        <v>0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s="10" customFormat="1" ht="24.75" customHeight="1">
      <c r="A120" s="21"/>
      <c r="B120" s="6"/>
      <c r="C120" s="6">
        <v>6254</v>
      </c>
      <c r="D120" s="14" t="s">
        <v>126</v>
      </c>
      <c r="E120" s="74">
        <f t="shared" si="37"/>
        <v>0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s="10" customFormat="1" ht="27" customHeight="1">
      <c r="A121" s="21"/>
      <c r="B121" s="6"/>
      <c r="C121" s="6">
        <v>6255</v>
      </c>
      <c r="D121" s="14" t="s">
        <v>127</v>
      </c>
      <c r="E121" s="74">
        <f t="shared" si="37"/>
        <v>0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>
        <v>0</v>
      </c>
    </row>
    <row r="122" spans="1:25" s="10" customFormat="1" ht="14.25" customHeight="1">
      <c r="A122" s="21"/>
      <c r="B122" s="6"/>
      <c r="C122" s="6">
        <v>6259</v>
      </c>
      <c r="D122" s="14" t="s">
        <v>128</v>
      </c>
      <c r="E122" s="74">
        <f t="shared" si="37"/>
        <v>0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96"/>
    </row>
    <row r="123" spans="1:25" s="10" customFormat="1" ht="29.25" customHeight="1">
      <c r="A123" s="21"/>
      <c r="B123" s="29">
        <v>6260</v>
      </c>
      <c r="C123" s="6"/>
      <c r="D123" s="17" t="s">
        <v>129</v>
      </c>
      <c r="E123" s="74">
        <f t="shared" si="37"/>
        <v>0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96"/>
    </row>
    <row r="124" spans="1:24" s="10" customFormat="1" ht="14.25" customHeight="1">
      <c r="A124" s="21"/>
      <c r="B124" s="29">
        <v>6270</v>
      </c>
      <c r="C124" s="6"/>
      <c r="D124" s="17" t="s">
        <v>130</v>
      </c>
      <c r="E124" s="74">
        <f t="shared" si="37"/>
        <v>0</v>
      </c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s="10" customFormat="1" ht="14.25" customHeight="1">
      <c r="A125" s="21"/>
      <c r="B125" s="29">
        <v>6290</v>
      </c>
      <c r="C125" s="6"/>
      <c r="D125" s="17" t="s">
        <v>131</v>
      </c>
      <c r="E125" s="75">
        <f>SUM(E126:E127)</f>
        <v>0</v>
      </c>
      <c r="F125" s="45">
        <f aca="true" t="shared" si="38" ref="F125:X125">SUM(F126:F127)</f>
        <v>0</v>
      </c>
      <c r="G125" s="45">
        <f t="shared" si="38"/>
        <v>0</v>
      </c>
      <c r="H125" s="45">
        <f t="shared" si="38"/>
        <v>0</v>
      </c>
      <c r="I125" s="45">
        <f t="shared" si="38"/>
        <v>0</v>
      </c>
      <c r="J125" s="45">
        <f t="shared" si="38"/>
        <v>0</v>
      </c>
      <c r="K125" s="45">
        <f t="shared" si="38"/>
        <v>0</v>
      </c>
      <c r="L125" s="45">
        <f t="shared" si="38"/>
        <v>0</v>
      </c>
      <c r="M125" s="45">
        <f t="shared" si="38"/>
        <v>0</v>
      </c>
      <c r="N125" s="45">
        <f t="shared" si="38"/>
        <v>0</v>
      </c>
      <c r="O125" s="45"/>
      <c r="P125" s="45">
        <f t="shared" si="38"/>
        <v>0</v>
      </c>
      <c r="Q125" s="45">
        <f t="shared" si="38"/>
        <v>0</v>
      </c>
      <c r="R125" s="45">
        <f t="shared" si="38"/>
        <v>0</v>
      </c>
      <c r="S125" s="45">
        <f t="shared" si="38"/>
        <v>0</v>
      </c>
      <c r="T125" s="45">
        <f t="shared" si="38"/>
        <v>0</v>
      </c>
      <c r="U125" s="45">
        <f t="shared" si="38"/>
        <v>0</v>
      </c>
      <c r="V125" s="45">
        <f t="shared" si="38"/>
        <v>0</v>
      </c>
      <c r="W125" s="45">
        <f t="shared" si="38"/>
        <v>0</v>
      </c>
      <c r="X125" s="45">
        <f t="shared" si="38"/>
        <v>0</v>
      </c>
    </row>
    <row r="126" spans="1:24" s="10" customFormat="1" ht="14.25" customHeight="1">
      <c r="A126" s="21"/>
      <c r="B126" s="6"/>
      <c r="C126" s="6">
        <v>6292</v>
      </c>
      <c r="D126" s="14" t="s">
        <v>132</v>
      </c>
      <c r="E126" s="74">
        <f>SUM(F126:X126)</f>
        <v>0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s="10" customFormat="1" ht="14.25" customHeight="1">
      <c r="A127" s="21"/>
      <c r="B127" s="6"/>
      <c r="C127" s="6">
        <v>6299</v>
      </c>
      <c r="D127" s="14" t="s">
        <v>133</v>
      </c>
      <c r="E127" s="74">
        <f>SUM(F127:X127)</f>
        <v>0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s="1" customFormat="1" ht="13.5" customHeight="1">
      <c r="A128" s="82"/>
      <c r="B128" s="86">
        <v>6300</v>
      </c>
      <c r="C128" s="87"/>
      <c r="D128" s="88" t="s">
        <v>9</v>
      </c>
      <c r="E128" s="80">
        <f>SUM(E129+E134+E135)</f>
        <v>901</v>
      </c>
      <c r="F128" s="81">
        <f aca="true" t="shared" si="39" ref="F128:X128">SUM(F129+F134+F135)</f>
        <v>0</v>
      </c>
      <c r="G128" s="81">
        <f t="shared" si="39"/>
        <v>0</v>
      </c>
      <c r="H128" s="81">
        <f>SUM(H129+H134+H135)</f>
        <v>0</v>
      </c>
      <c r="I128" s="81">
        <f>SUM(I129+I134+I135)</f>
        <v>0</v>
      </c>
      <c r="J128" s="81">
        <f t="shared" si="39"/>
        <v>0</v>
      </c>
      <c r="K128" s="81">
        <f t="shared" si="39"/>
        <v>0</v>
      </c>
      <c r="L128" s="81">
        <f t="shared" si="39"/>
        <v>0</v>
      </c>
      <c r="M128" s="81">
        <f t="shared" si="39"/>
        <v>0</v>
      </c>
      <c r="N128" s="81">
        <f t="shared" si="39"/>
        <v>0</v>
      </c>
      <c r="O128" s="81"/>
      <c r="P128" s="81">
        <f t="shared" si="39"/>
        <v>0</v>
      </c>
      <c r="Q128" s="81">
        <f t="shared" si="39"/>
        <v>0</v>
      </c>
      <c r="R128" s="81">
        <f t="shared" si="39"/>
        <v>0</v>
      </c>
      <c r="S128" s="81">
        <f t="shared" si="39"/>
        <v>0</v>
      </c>
      <c r="T128" s="81">
        <f t="shared" si="39"/>
        <v>0</v>
      </c>
      <c r="U128" s="81">
        <f t="shared" si="39"/>
        <v>0</v>
      </c>
      <c r="V128" s="81">
        <f t="shared" si="39"/>
        <v>0</v>
      </c>
      <c r="W128" s="81">
        <f t="shared" si="39"/>
        <v>0</v>
      </c>
      <c r="X128" s="81">
        <f t="shared" si="39"/>
        <v>901</v>
      </c>
    </row>
    <row r="129" spans="1:24" s="10" customFormat="1" ht="16.5" customHeight="1">
      <c r="A129" s="21"/>
      <c r="B129" s="29">
        <v>6320</v>
      </c>
      <c r="C129" s="24"/>
      <c r="D129" s="25" t="s">
        <v>134</v>
      </c>
      <c r="E129" s="75">
        <f>SUM(E130:E133)</f>
        <v>0</v>
      </c>
      <c r="F129" s="45">
        <f aca="true" t="shared" si="40" ref="F129:X129">SUM(F130:F133)</f>
        <v>0</v>
      </c>
      <c r="G129" s="45">
        <f t="shared" si="40"/>
        <v>0</v>
      </c>
      <c r="H129" s="45">
        <f>SUM(H130:H133)</f>
        <v>0</v>
      </c>
      <c r="I129" s="45">
        <f>SUM(I130:I133)</f>
        <v>0</v>
      </c>
      <c r="J129" s="45">
        <f t="shared" si="40"/>
        <v>0</v>
      </c>
      <c r="K129" s="45">
        <f t="shared" si="40"/>
        <v>0</v>
      </c>
      <c r="L129" s="45">
        <f t="shared" si="40"/>
        <v>0</v>
      </c>
      <c r="M129" s="45">
        <f t="shared" si="40"/>
        <v>0</v>
      </c>
      <c r="N129" s="45">
        <f t="shared" si="40"/>
        <v>0</v>
      </c>
      <c r="O129" s="45"/>
      <c r="P129" s="45">
        <f t="shared" si="40"/>
        <v>0</v>
      </c>
      <c r="Q129" s="45">
        <f t="shared" si="40"/>
        <v>0</v>
      </c>
      <c r="R129" s="45">
        <f t="shared" si="40"/>
        <v>0</v>
      </c>
      <c r="S129" s="45">
        <f t="shared" si="40"/>
        <v>0</v>
      </c>
      <c r="T129" s="45">
        <f t="shared" si="40"/>
        <v>0</v>
      </c>
      <c r="U129" s="45">
        <f t="shared" si="40"/>
        <v>0</v>
      </c>
      <c r="V129" s="45">
        <f t="shared" si="40"/>
        <v>0</v>
      </c>
      <c r="W129" s="45">
        <f t="shared" si="40"/>
        <v>0</v>
      </c>
      <c r="X129" s="45">
        <f t="shared" si="40"/>
        <v>0</v>
      </c>
    </row>
    <row r="130" spans="1:24" s="10" customFormat="1" ht="41.25" customHeight="1">
      <c r="A130" s="21"/>
      <c r="B130" s="6"/>
      <c r="C130" s="6">
        <v>6321</v>
      </c>
      <c r="D130" s="26" t="s">
        <v>135</v>
      </c>
      <c r="E130" s="74">
        <f aca="true" t="shared" si="41" ref="E130:E135">SUM(F130:X130)</f>
        <v>0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s="10" customFormat="1" ht="26.25" customHeight="1">
      <c r="A131" s="21"/>
      <c r="B131" s="6"/>
      <c r="C131" s="6">
        <v>6322</v>
      </c>
      <c r="D131" s="26" t="s">
        <v>136</v>
      </c>
      <c r="E131" s="74">
        <f t="shared" si="41"/>
        <v>0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s="10" customFormat="1" ht="26.25" customHeight="1">
      <c r="A132" s="21"/>
      <c r="B132" s="6"/>
      <c r="C132" s="6">
        <v>6323</v>
      </c>
      <c r="D132" s="26" t="s">
        <v>126</v>
      </c>
      <c r="E132" s="74">
        <f t="shared" si="41"/>
        <v>0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s="10" customFormat="1" ht="27" customHeight="1">
      <c r="A133" s="21"/>
      <c r="B133" s="6"/>
      <c r="C133" s="6">
        <v>6329</v>
      </c>
      <c r="D133" s="26" t="s">
        <v>174</v>
      </c>
      <c r="E133" s="74">
        <f t="shared" si="41"/>
        <v>0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s="10" customFormat="1" ht="25.5" customHeight="1">
      <c r="A134" s="21"/>
      <c r="B134" s="29">
        <v>6350</v>
      </c>
      <c r="C134" s="24"/>
      <c r="D134" s="17" t="s">
        <v>137</v>
      </c>
      <c r="E134" s="75">
        <f t="shared" si="41"/>
        <v>0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s="10" customFormat="1" ht="14.25" customHeight="1">
      <c r="A135" s="21"/>
      <c r="B135" s="29">
        <v>6360</v>
      </c>
      <c r="C135" s="6"/>
      <c r="D135" s="17" t="s">
        <v>138</v>
      </c>
      <c r="E135" s="75">
        <f t="shared" si="41"/>
        <v>901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>
        <v>901</v>
      </c>
    </row>
    <row r="136" spans="1:24" s="1" customFormat="1" ht="28.5" customHeight="1">
      <c r="A136" s="82"/>
      <c r="B136" s="86">
        <v>6400</v>
      </c>
      <c r="C136" s="87"/>
      <c r="D136" s="88" t="s">
        <v>139</v>
      </c>
      <c r="E136" s="80">
        <f>SUM(E137+E140)</f>
        <v>0</v>
      </c>
      <c r="F136" s="81">
        <f aca="true" t="shared" si="42" ref="F136:X136">SUM(F137+F140)</f>
        <v>0</v>
      </c>
      <c r="G136" s="81">
        <f t="shared" si="42"/>
        <v>0</v>
      </c>
      <c r="H136" s="81">
        <f>SUM(H137+H140)</f>
        <v>0</v>
      </c>
      <c r="I136" s="81">
        <f>SUM(I137+I140)</f>
        <v>0</v>
      </c>
      <c r="J136" s="81">
        <f t="shared" si="42"/>
        <v>0</v>
      </c>
      <c r="K136" s="81">
        <f t="shared" si="42"/>
        <v>0</v>
      </c>
      <c r="L136" s="81">
        <f t="shared" si="42"/>
        <v>0</v>
      </c>
      <c r="M136" s="81">
        <f t="shared" si="42"/>
        <v>0</v>
      </c>
      <c r="N136" s="81">
        <f t="shared" si="42"/>
        <v>0</v>
      </c>
      <c r="O136" s="81"/>
      <c r="P136" s="81">
        <f t="shared" si="42"/>
        <v>0</v>
      </c>
      <c r="Q136" s="81">
        <f t="shared" si="42"/>
        <v>0</v>
      </c>
      <c r="R136" s="81">
        <f t="shared" si="42"/>
        <v>0</v>
      </c>
      <c r="S136" s="81">
        <f t="shared" si="42"/>
        <v>0</v>
      </c>
      <c r="T136" s="81">
        <f t="shared" si="42"/>
        <v>0</v>
      </c>
      <c r="U136" s="81">
        <f t="shared" si="42"/>
        <v>0</v>
      </c>
      <c r="V136" s="81">
        <f t="shared" si="42"/>
        <v>0</v>
      </c>
      <c r="W136" s="81">
        <f t="shared" si="42"/>
        <v>0</v>
      </c>
      <c r="X136" s="81">
        <f t="shared" si="42"/>
        <v>0</v>
      </c>
    </row>
    <row r="137" spans="1:24" s="10" customFormat="1" ht="29.25" customHeight="1">
      <c r="A137" s="21"/>
      <c r="B137" s="22">
        <v>6410</v>
      </c>
      <c r="C137" s="6"/>
      <c r="D137" s="27" t="s">
        <v>140</v>
      </c>
      <c r="E137" s="75">
        <f>SUM(E138:E139)</f>
        <v>0</v>
      </c>
      <c r="F137" s="45">
        <f aca="true" t="shared" si="43" ref="F137:X137">SUM(F138:F139)</f>
        <v>0</v>
      </c>
      <c r="G137" s="45">
        <f t="shared" si="43"/>
        <v>0</v>
      </c>
      <c r="H137" s="45">
        <f>SUM(H138:H139)</f>
        <v>0</v>
      </c>
      <c r="I137" s="45">
        <f>SUM(I138:I139)</f>
        <v>0</v>
      </c>
      <c r="J137" s="45">
        <f t="shared" si="43"/>
        <v>0</v>
      </c>
      <c r="K137" s="45">
        <f t="shared" si="43"/>
        <v>0</v>
      </c>
      <c r="L137" s="45">
        <f t="shared" si="43"/>
        <v>0</v>
      </c>
      <c r="M137" s="45">
        <f t="shared" si="43"/>
        <v>0</v>
      </c>
      <c r="N137" s="45">
        <f t="shared" si="43"/>
        <v>0</v>
      </c>
      <c r="O137" s="45"/>
      <c r="P137" s="45">
        <f t="shared" si="43"/>
        <v>0</v>
      </c>
      <c r="Q137" s="45">
        <f t="shared" si="43"/>
        <v>0</v>
      </c>
      <c r="R137" s="45">
        <f t="shared" si="43"/>
        <v>0</v>
      </c>
      <c r="S137" s="45">
        <f t="shared" si="43"/>
        <v>0</v>
      </c>
      <c r="T137" s="45">
        <f t="shared" si="43"/>
        <v>0</v>
      </c>
      <c r="U137" s="45">
        <f t="shared" si="43"/>
        <v>0</v>
      </c>
      <c r="V137" s="45">
        <f t="shared" si="43"/>
        <v>0</v>
      </c>
      <c r="W137" s="45">
        <f t="shared" si="43"/>
        <v>0</v>
      </c>
      <c r="X137" s="45">
        <f t="shared" si="43"/>
        <v>0</v>
      </c>
    </row>
    <row r="138" spans="1:24" s="10" customFormat="1" ht="24.75" customHeight="1">
      <c r="A138" s="21"/>
      <c r="B138" s="19"/>
      <c r="C138" s="6">
        <v>6412</v>
      </c>
      <c r="D138" s="28" t="s">
        <v>141</v>
      </c>
      <c r="E138" s="74">
        <f>SUM(F138:X138)</f>
        <v>0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>
        <v>0</v>
      </c>
    </row>
    <row r="139" spans="1:24" s="10" customFormat="1" ht="19.5" customHeight="1">
      <c r="A139" s="21"/>
      <c r="B139" s="19"/>
      <c r="C139" s="6">
        <v>6419</v>
      </c>
      <c r="D139" s="28" t="s">
        <v>142</v>
      </c>
      <c r="E139" s="74">
        <f>SUM(F139:X139)</f>
        <v>0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s="10" customFormat="1" ht="14.25" customHeight="1">
      <c r="A140" s="21"/>
      <c r="B140" s="22">
        <v>6420</v>
      </c>
      <c r="C140" s="29"/>
      <c r="D140" s="27"/>
      <c r="E140" s="75">
        <f>SUM(E141:E144)</f>
        <v>0</v>
      </c>
      <c r="F140" s="45">
        <f aca="true" t="shared" si="44" ref="F140:X140">SUM(F141:F144)</f>
        <v>0</v>
      </c>
      <c r="G140" s="45">
        <f t="shared" si="44"/>
        <v>0</v>
      </c>
      <c r="H140" s="45">
        <f t="shared" si="44"/>
        <v>0</v>
      </c>
      <c r="I140" s="45">
        <f t="shared" si="44"/>
        <v>0</v>
      </c>
      <c r="J140" s="45">
        <f t="shared" si="44"/>
        <v>0</v>
      </c>
      <c r="K140" s="45">
        <f t="shared" si="44"/>
        <v>0</v>
      </c>
      <c r="L140" s="45">
        <f t="shared" si="44"/>
        <v>0</v>
      </c>
      <c r="M140" s="45">
        <f t="shared" si="44"/>
        <v>0</v>
      </c>
      <c r="N140" s="45">
        <f t="shared" si="44"/>
        <v>0</v>
      </c>
      <c r="O140" s="45"/>
      <c r="P140" s="45">
        <f t="shared" si="44"/>
        <v>0</v>
      </c>
      <c r="Q140" s="45">
        <f t="shared" si="44"/>
        <v>0</v>
      </c>
      <c r="R140" s="45">
        <f t="shared" si="44"/>
        <v>0</v>
      </c>
      <c r="S140" s="45">
        <f t="shared" si="44"/>
        <v>0</v>
      </c>
      <c r="T140" s="45">
        <f t="shared" si="44"/>
        <v>0</v>
      </c>
      <c r="U140" s="45">
        <f t="shared" si="44"/>
        <v>0</v>
      </c>
      <c r="V140" s="45">
        <f t="shared" si="44"/>
        <v>0</v>
      </c>
      <c r="W140" s="45">
        <f t="shared" si="44"/>
        <v>0</v>
      </c>
      <c r="X140" s="45">
        <f t="shared" si="44"/>
        <v>0</v>
      </c>
    </row>
    <row r="141" spans="1:24" s="10" customFormat="1" ht="14.25" customHeight="1">
      <c r="A141" s="21"/>
      <c r="B141" s="19"/>
      <c r="C141" s="6">
        <v>6421</v>
      </c>
      <c r="D141" s="28" t="s">
        <v>143</v>
      </c>
      <c r="E141" s="74">
        <f>SUM(F141:X141)</f>
        <v>0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s="10" customFormat="1" ht="14.25" customHeight="1">
      <c r="A142" s="21"/>
      <c r="B142" s="19"/>
      <c r="C142" s="6">
        <v>6423.1</v>
      </c>
      <c r="D142" s="28" t="s">
        <v>169</v>
      </c>
      <c r="E142" s="74">
        <f>SUM(F142:X142)</f>
        <v>0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s="10" customFormat="1" ht="14.25" customHeight="1">
      <c r="A143" s="21"/>
      <c r="B143" s="19"/>
      <c r="C143" s="6">
        <v>6423.4</v>
      </c>
      <c r="D143" s="28" t="s">
        <v>144</v>
      </c>
      <c r="E143" s="74">
        <f>SUM(F143:X143)</f>
        <v>0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s="10" customFormat="1" ht="30" customHeight="1">
      <c r="A144" s="21"/>
      <c r="B144" s="19"/>
      <c r="C144" s="6">
        <v>6423.6</v>
      </c>
      <c r="D144" s="28" t="s">
        <v>175</v>
      </c>
      <c r="E144" s="74">
        <f>SUM(F144:X144)</f>
        <v>0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s="1" customFormat="1" ht="14.25" customHeight="1">
      <c r="A145" s="82" t="s">
        <v>145</v>
      </c>
      <c r="B145" s="86">
        <v>7200</v>
      </c>
      <c r="C145" s="87"/>
      <c r="D145" s="88" t="s">
        <v>10</v>
      </c>
      <c r="E145" s="80">
        <f>SUM(E146:E147)</f>
        <v>0</v>
      </c>
      <c r="F145" s="81">
        <f aca="true" t="shared" si="45" ref="F145:X145">SUM(F146:F147)</f>
        <v>0</v>
      </c>
      <c r="G145" s="81">
        <f t="shared" si="45"/>
        <v>0</v>
      </c>
      <c r="H145" s="81">
        <f t="shared" si="45"/>
        <v>0</v>
      </c>
      <c r="I145" s="81">
        <f t="shared" si="45"/>
        <v>0</v>
      </c>
      <c r="J145" s="81">
        <f t="shared" si="45"/>
        <v>0</v>
      </c>
      <c r="K145" s="81">
        <f t="shared" si="45"/>
        <v>0</v>
      </c>
      <c r="L145" s="81">
        <f t="shared" si="45"/>
        <v>0</v>
      </c>
      <c r="M145" s="81">
        <f t="shared" si="45"/>
        <v>0</v>
      </c>
      <c r="N145" s="81">
        <f t="shared" si="45"/>
        <v>0</v>
      </c>
      <c r="O145" s="81"/>
      <c r="P145" s="81">
        <f t="shared" si="45"/>
        <v>0</v>
      </c>
      <c r="Q145" s="81">
        <f t="shared" si="45"/>
        <v>0</v>
      </c>
      <c r="R145" s="81">
        <f t="shared" si="45"/>
        <v>0</v>
      </c>
      <c r="S145" s="81">
        <f t="shared" si="45"/>
        <v>0</v>
      </c>
      <c r="T145" s="81">
        <f t="shared" si="45"/>
        <v>0</v>
      </c>
      <c r="U145" s="81">
        <f t="shared" si="45"/>
        <v>0</v>
      </c>
      <c r="V145" s="81">
        <f t="shared" si="45"/>
        <v>0</v>
      </c>
      <c r="W145" s="81">
        <f t="shared" si="45"/>
        <v>0</v>
      </c>
      <c r="X145" s="81">
        <f t="shared" si="45"/>
        <v>0</v>
      </c>
    </row>
    <row r="146" spans="1:24" s="1" customFormat="1" ht="14.25" customHeight="1">
      <c r="A146" s="47"/>
      <c r="B146" s="48"/>
      <c r="C146" s="47">
        <v>7210</v>
      </c>
      <c r="D146" s="49" t="s">
        <v>170</v>
      </c>
      <c r="E146" s="74">
        <f>SUM(F146:X146)</f>
        <v>0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s="1" customFormat="1" ht="14.25" customHeight="1">
      <c r="A147" s="47"/>
      <c r="B147" s="48"/>
      <c r="C147" s="47">
        <v>7230</v>
      </c>
      <c r="D147" s="49" t="s">
        <v>171</v>
      </c>
      <c r="E147" s="74">
        <f>SUM(F147:X147)</f>
        <v>0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s="1" customFormat="1" ht="31.5" customHeight="1" thickBot="1">
      <c r="A148" s="89"/>
      <c r="B148" s="90">
        <v>7400</v>
      </c>
      <c r="C148" s="91"/>
      <c r="D148" s="92" t="s">
        <v>146</v>
      </c>
      <c r="E148" s="80">
        <f>SUM(F148:X148)</f>
        <v>0</v>
      </c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</row>
    <row r="149" spans="1:24" s="5" customFormat="1" ht="28.5" customHeight="1" thickBot="1">
      <c r="A149" s="99" t="s">
        <v>147</v>
      </c>
      <c r="B149" s="100"/>
      <c r="C149" s="100"/>
      <c r="D149" s="101"/>
      <c r="E149" s="94">
        <f>SUM(E4+E14+E20+E92+E93+E94+E96+E98+E113+E145+E148)</f>
        <v>441873</v>
      </c>
      <c r="F149" s="95">
        <f>SUM(F4+F14+F20+F92+F93+F94+F96+F98+F113+F145+F148)</f>
        <v>71441</v>
      </c>
      <c r="G149" s="95">
        <f aca="true" t="shared" si="46" ref="G149:X149">SUM(G4+G14+G20+G92+G93+G94+G96+G98+G113+G145+G148)</f>
        <v>0</v>
      </c>
      <c r="H149" s="95">
        <f t="shared" si="46"/>
        <v>0</v>
      </c>
      <c r="I149" s="95">
        <f t="shared" si="46"/>
        <v>33179</v>
      </c>
      <c r="J149" s="95">
        <f t="shared" si="46"/>
        <v>16516</v>
      </c>
      <c r="K149" s="95">
        <f t="shared" si="46"/>
        <v>16105</v>
      </c>
      <c r="L149" s="95">
        <f t="shared" si="46"/>
        <v>20843</v>
      </c>
      <c r="M149" s="95">
        <f t="shared" si="46"/>
        <v>24203</v>
      </c>
      <c r="N149" s="95">
        <f t="shared" si="46"/>
        <v>1200</v>
      </c>
      <c r="O149" s="95">
        <f t="shared" si="46"/>
        <v>14100</v>
      </c>
      <c r="P149" s="95">
        <f t="shared" si="46"/>
        <v>3700</v>
      </c>
      <c r="Q149" s="95">
        <f t="shared" si="46"/>
        <v>2900</v>
      </c>
      <c r="R149" s="95">
        <f t="shared" si="46"/>
        <v>77223</v>
      </c>
      <c r="S149" s="95">
        <f t="shared" si="46"/>
        <v>0</v>
      </c>
      <c r="T149" s="95">
        <f t="shared" si="46"/>
        <v>53749</v>
      </c>
      <c r="U149" s="95">
        <f>SUM(U4+U14+U20+U92+U93+U94+U96+U98+U113+U145+U148)</f>
        <v>29941</v>
      </c>
      <c r="V149" s="95">
        <f t="shared" si="46"/>
        <v>73482</v>
      </c>
      <c r="W149" s="95">
        <f t="shared" si="46"/>
        <v>2390</v>
      </c>
      <c r="X149" s="95">
        <f t="shared" si="46"/>
        <v>901</v>
      </c>
    </row>
    <row r="150" ht="12.75">
      <c r="E150" s="30"/>
    </row>
    <row r="151" spans="4:7" ht="23.25" customHeight="1">
      <c r="D151" s="50" t="s">
        <v>148</v>
      </c>
      <c r="E151" s="30"/>
      <c r="G151" s="38" t="s">
        <v>172</v>
      </c>
    </row>
  </sheetData>
  <sheetProtection/>
  <mergeCells count="3">
    <mergeCell ref="A149:D149"/>
    <mergeCell ref="A2:X2"/>
    <mergeCell ref="A1:X1"/>
  </mergeCells>
  <printOptions horizontalCentered="1"/>
  <pageMargins left="0.2362204724409449" right="0.2362204724409449" top="0.4724409448818898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80" zoomScaleNormal="80" zoomScalePageLayoutView="0" workbookViewId="0" topLeftCell="A1">
      <selection activeCell="AC9" sqref="AC9"/>
    </sheetView>
  </sheetViews>
  <sheetFormatPr defaultColWidth="9.140625" defaultRowHeight="12.75"/>
  <cols>
    <col min="1" max="1" width="7.00390625" style="0" customWidth="1"/>
    <col min="3" max="3" width="31.7109375" style="0" customWidth="1"/>
    <col min="4" max="4" width="10.00390625" style="0" customWidth="1"/>
    <col min="6" max="6" width="11.57421875" style="0" hidden="1" customWidth="1"/>
    <col min="7" max="7" width="10.140625" style="0" hidden="1" customWidth="1"/>
    <col min="8" max="8" width="10.7109375" style="0" customWidth="1"/>
    <col min="9" max="9" width="9.421875" style="0" customWidth="1"/>
    <col min="18" max="18" width="8.7109375" style="38" customWidth="1"/>
    <col min="23" max="23" width="8.7109375" style="38" customWidth="1"/>
  </cols>
  <sheetData>
    <row r="1" spans="1:23" s="1" customFormat="1" ht="18">
      <c r="A1" s="107" t="s">
        <v>181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s="1" customFormat="1" ht="31.5" customHeight="1" thickBot="1">
      <c r="A2" s="106" t="s">
        <v>180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s="5" customFormat="1" ht="94.5" customHeight="1" thickBot="1">
      <c r="A3" s="60" t="s">
        <v>11</v>
      </c>
      <c r="B3" s="4" t="s">
        <v>0</v>
      </c>
      <c r="C3" s="3" t="s">
        <v>150</v>
      </c>
      <c r="D3" s="68" t="s">
        <v>14</v>
      </c>
      <c r="E3" s="61" t="s">
        <v>153</v>
      </c>
      <c r="F3" s="36" t="s">
        <v>154</v>
      </c>
      <c r="G3" s="36" t="s">
        <v>155</v>
      </c>
      <c r="H3" s="36" t="s">
        <v>178</v>
      </c>
      <c r="I3" s="36" t="s">
        <v>156</v>
      </c>
      <c r="J3" s="36" t="s">
        <v>157</v>
      </c>
      <c r="K3" s="36" t="s">
        <v>158</v>
      </c>
      <c r="L3" s="36" t="s">
        <v>159</v>
      </c>
      <c r="M3" s="36" t="s">
        <v>160</v>
      </c>
      <c r="N3" s="36" t="s">
        <v>177</v>
      </c>
      <c r="O3" s="36" t="s">
        <v>161</v>
      </c>
      <c r="P3" s="36" t="s">
        <v>162</v>
      </c>
      <c r="Q3" s="36" t="s">
        <v>163</v>
      </c>
      <c r="R3" s="36" t="s">
        <v>164</v>
      </c>
      <c r="S3" s="36" t="s">
        <v>165</v>
      </c>
      <c r="T3" s="36" t="s">
        <v>166</v>
      </c>
      <c r="U3" s="36" t="s">
        <v>167</v>
      </c>
      <c r="V3" s="36" t="s">
        <v>168</v>
      </c>
      <c r="W3" s="55" t="s">
        <v>15</v>
      </c>
    </row>
    <row r="4" spans="1:23" s="1" customFormat="1" ht="11.25">
      <c r="A4" s="57" t="s">
        <v>16</v>
      </c>
      <c r="B4" s="58">
        <v>1100</v>
      </c>
      <c r="C4" s="53" t="s">
        <v>1</v>
      </c>
      <c r="D4" s="69">
        <v>127630</v>
      </c>
      <c r="E4" s="59">
        <v>44022</v>
      </c>
      <c r="F4" s="59">
        <v>0</v>
      </c>
      <c r="G4" s="59">
        <v>0</v>
      </c>
      <c r="H4" s="59"/>
      <c r="I4" s="59">
        <v>5092</v>
      </c>
      <c r="J4" s="59">
        <v>0</v>
      </c>
      <c r="K4" s="59">
        <v>7620</v>
      </c>
      <c r="L4" s="59">
        <v>7620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13986</v>
      </c>
      <c r="T4" s="59">
        <v>18204</v>
      </c>
      <c r="U4" s="59">
        <v>31086</v>
      </c>
      <c r="V4" s="59">
        <v>0</v>
      </c>
      <c r="W4" s="59">
        <v>0</v>
      </c>
    </row>
    <row r="5" spans="1:23" s="1" customFormat="1" ht="33" customHeight="1">
      <c r="A5" s="33"/>
      <c r="B5" s="52">
        <v>1200</v>
      </c>
      <c r="C5" s="32" t="s">
        <v>151</v>
      </c>
      <c r="D5" s="70">
        <v>43256</v>
      </c>
      <c r="E5" s="34">
        <v>15223</v>
      </c>
      <c r="F5" s="34">
        <v>0</v>
      </c>
      <c r="G5" s="34">
        <v>0</v>
      </c>
      <c r="H5" s="34"/>
      <c r="I5" s="34">
        <v>1772</v>
      </c>
      <c r="J5" s="34">
        <v>0</v>
      </c>
      <c r="K5" s="34">
        <v>2193</v>
      </c>
      <c r="L5" s="34">
        <v>2193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6492</v>
      </c>
      <c r="T5" s="34">
        <v>5622</v>
      </c>
      <c r="U5" s="34">
        <v>9761</v>
      </c>
      <c r="V5" s="34">
        <v>0</v>
      </c>
      <c r="W5" s="34">
        <v>0</v>
      </c>
    </row>
    <row r="6" spans="1:23" s="1" customFormat="1" ht="11.25">
      <c r="A6" s="33" t="s">
        <v>16</v>
      </c>
      <c r="B6" s="52">
        <v>2000</v>
      </c>
      <c r="C6" s="32" t="s">
        <v>2</v>
      </c>
      <c r="D6" s="70">
        <v>260105</v>
      </c>
      <c r="E6" s="56">
        <v>11596</v>
      </c>
      <c r="F6" s="56">
        <v>0</v>
      </c>
      <c r="G6" s="56">
        <v>0</v>
      </c>
      <c r="H6" s="56">
        <v>33179</v>
      </c>
      <c r="I6" s="56">
        <v>9652</v>
      </c>
      <c r="J6" s="56">
        <v>16105</v>
      </c>
      <c r="K6" s="56">
        <v>11030</v>
      </c>
      <c r="L6" s="56">
        <v>14390</v>
      </c>
      <c r="M6" s="56">
        <v>1200</v>
      </c>
      <c r="N6" s="56">
        <v>14100</v>
      </c>
      <c r="O6" s="56">
        <v>3700</v>
      </c>
      <c r="P6" s="56">
        <v>2900</v>
      </c>
      <c r="Q6" s="56">
        <v>77223</v>
      </c>
      <c r="R6" s="56">
        <v>0</v>
      </c>
      <c r="S6" s="56">
        <v>31040</v>
      </c>
      <c r="T6" s="56">
        <v>4115</v>
      </c>
      <c r="U6" s="56">
        <v>29875</v>
      </c>
      <c r="V6" s="56">
        <v>0</v>
      </c>
      <c r="W6" s="56">
        <v>0</v>
      </c>
    </row>
    <row r="7" spans="1:23" s="1" customFormat="1" ht="21" customHeight="1">
      <c r="A7" s="33"/>
      <c r="B7" s="52">
        <v>2100</v>
      </c>
      <c r="C7" s="32" t="s">
        <v>33</v>
      </c>
      <c r="D7" s="70">
        <v>30</v>
      </c>
      <c r="E7" s="34">
        <v>0</v>
      </c>
      <c r="F7" s="34">
        <v>0</v>
      </c>
      <c r="G7" s="34">
        <v>0</v>
      </c>
      <c r="H7" s="34"/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30</v>
      </c>
      <c r="U7" s="34">
        <v>0</v>
      </c>
      <c r="V7" s="34">
        <v>0</v>
      </c>
      <c r="W7" s="34">
        <v>0</v>
      </c>
    </row>
    <row r="8" spans="1:23" s="1" customFormat="1" ht="11.25">
      <c r="A8" s="33"/>
      <c r="B8" s="52">
        <v>2200</v>
      </c>
      <c r="C8" s="32" t="s">
        <v>3</v>
      </c>
      <c r="D8" s="70">
        <v>216137</v>
      </c>
      <c r="E8" s="34">
        <v>7476</v>
      </c>
      <c r="F8" s="34">
        <v>0</v>
      </c>
      <c r="G8" s="34">
        <v>0</v>
      </c>
      <c r="H8" s="34">
        <v>31629</v>
      </c>
      <c r="I8" s="34">
        <v>4420</v>
      </c>
      <c r="J8" s="34">
        <v>16105</v>
      </c>
      <c r="K8" s="34">
        <v>6660</v>
      </c>
      <c r="L8" s="34">
        <v>8820</v>
      </c>
      <c r="M8" s="34">
        <v>1200</v>
      </c>
      <c r="N8" s="34">
        <v>12100</v>
      </c>
      <c r="O8" s="34">
        <v>3700</v>
      </c>
      <c r="P8" s="34">
        <v>2500</v>
      </c>
      <c r="Q8" s="34">
        <v>77223</v>
      </c>
      <c r="R8" s="34">
        <v>0</v>
      </c>
      <c r="S8" s="34">
        <v>20258</v>
      </c>
      <c r="T8" s="34">
        <v>1881</v>
      </c>
      <c r="U8" s="34">
        <v>22165</v>
      </c>
      <c r="V8" s="34">
        <v>0</v>
      </c>
      <c r="W8" s="34">
        <v>0</v>
      </c>
    </row>
    <row r="9" spans="1:23" s="1" customFormat="1" ht="24" customHeight="1">
      <c r="A9" s="33"/>
      <c r="B9" s="52">
        <v>2300</v>
      </c>
      <c r="C9" s="32" t="s">
        <v>74</v>
      </c>
      <c r="D9" s="70">
        <v>37386</v>
      </c>
      <c r="E9" s="34">
        <v>2100</v>
      </c>
      <c r="F9" s="34">
        <v>0</v>
      </c>
      <c r="G9" s="34">
        <v>0</v>
      </c>
      <c r="H9" s="34">
        <v>1550</v>
      </c>
      <c r="I9" s="34">
        <v>5000</v>
      </c>
      <c r="J9" s="34">
        <v>0</v>
      </c>
      <c r="K9" s="34">
        <v>2800</v>
      </c>
      <c r="L9" s="34">
        <v>3700</v>
      </c>
      <c r="M9" s="34">
        <v>0</v>
      </c>
      <c r="N9" s="34">
        <v>2000</v>
      </c>
      <c r="O9" s="34">
        <v>0</v>
      </c>
      <c r="P9" s="34">
        <v>0</v>
      </c>
      <c r="Q9" s="34">
        <v>0</v>
      </c>
      <c r="R9" s="34">
        <v>0</v>
      </c>
      <c r="S9" s="34">
        <v>10782</v>
      </c>
      <c r="T9" s="34">
        <v>1744</v>
      </c>
      <c r="U9" s="34">
        <v>7710</v>
      </c>
      <c r="V9" s="34">
        <v>0</v>
      </c>
      <c r="W9" s="34">
        <v>0</v>
      </c>
    </row>
    <row r="10" spans="1:23" s="1" customFormat="1" ht="25.5" customHeight="1">
      <c r="A10" s="33"/>
      <c r="B10" s="52">
        <v>2400</v>
      </c>
      <c r="C10" s="32" t="s">
        <v>8</v>
      </c>
      <c r="D10" s="70">
        <v>460</v>
      </c>
      <c r="E10" s="35">
        <v>0</v>
      </c>
      <c r="F10" s="35">
        <v>0</v>
      </c>
      <c r="G10" s="35">
        <v>0</v>
      </c>
      <c r="H10" s="35"/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460</v>
      </c>
      <c r="U10" s="35">
        <v>0</v>
      </c>
      <c r="V10" s="35">
        <v>0</v>
      </c>
      <c r="W10" s="35">
        <v>0</v>
      </c>
    </row>
    <row r="11" spans="1:23" s="1" customFormat="1" ht="22.5" customHeight="1">
      <c r="A11" s="33"/>
      <c r="B11" s="52">
        <v>2500</v>
      </c>
      <c r="C11" s="32" t="s">
        <v>4</v>
      </c>
      <c r="D11" s="70">
        <v>6092</v>
      </c>
      <c r="E11" s="34">
        <v>2020</v>
      </c>
      <c r="F11" s="34">
        <v>0</v>
      </c>
      <c r="G11" s="34">
        <v>0</v>
      </c>
      <c r="H11" s="34"/>
      <c r="I11" s="34">
        <v>232</v>
      </c>
      <c r="J11" s="34">
        <v>0</v>
      </c>
      <c r="K11" s="34">
        <v>1570</v>
      </c>
      <c r="L11" s="34">
        <v>1870</v>
      </c>
      <c r="M11" s="34">
        <v>0</v>
      </c>
      <c r="N11" s="34">
        <v>0</v>
      </c>
      <c r="O11" s="34">
        <v>0</v>
      </c>
      <c r="P11" s="34">
        <v>400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1:23" s="1" customFormat="1" ht="12.75" customHeight="1">
      <c r="A12" s="33" t="s">
        <v>98</v>
      </c>
      <c r="B12" s="52">
        <v>4100</v>
      </c>
      <c r="C12" s="32" t="s">
        <v>99</v>
      </c>
      <c r="D12" s="70"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s="1" customFormat="1" ht="12" customHeight="1">
      <c r="A13" s="33"/>
      <c r="B13" s="52">
        <v>4200</v>
      </c>
      <c r="C13" s="32" t="s">
        <v>5</v>
      </c>
      <c r="D13" s="70">
        <v>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s="1" customFormat="1" ht="14.25" customHeight="1">
      <c r="A14" s="33"/>
      <c r="B14" s="52">
        <v>4300</v>
      </c>
      <c r="C14" s="32" t="s">
        <v>100</v>
      </c>
      <c r="D14" s="70">
        <v>0</v>
      </c>
      <c r="E14" s="35"/>
      <c r="F14" s="34">
        <v>0</v>
      </c>
      <c r="G14" s="34">
        <v>0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s="1" customFormat="1" ht="13.5" customHeight="1">
      <c r="A15" s="33" t="s">
        <v>102</v>
      </c>
      <c r="B15" s="52">
        <v>5100</v>
      </c>
      <c r="C15" s="32" t="s">
        <v>6</v>
      </c>
      <c r="D15" s="70">
        <v>0</v>
      </c>
      <c r="E15" s="34">
        <v>0</v>
      </c>
      <c r="F15" s="34">
        <v>0</v>
      </c>
      <c r="G15" s="34">
        <v>0</v>
      </c>
      <c r="H15" s="34"/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</row>
    <row r="16" spans="1:23" s="1" customFormat="1" ht="11.25">
      <c r="A16" s="33"/>
      <c r="B16" s="52">
        <v>5200</v>
      </c>
      <c r="C16" s="32" t="s">
        <v>7</v>
      </c>
      <c r="D16" s="70">
        <v>7591</v>
      </c>
      <c r="E16" s="34">
        <v>600</v>
      </c>
      <c r="F16" s="34">
        <v>0</v>
      </c>
      <c r="G16" s="34">
        <v>0</v>
      </c>
      <c r="H16" s="34"/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2231</v>
      </c>
      <c r="T16" s="34">
        <v>2000</v>
      </c>
      <c r="U16" s="34">
        <v>2760</v>
      </c>
      <c r="V16" s="34">
        <v>0</v>
      </c>
      <c r="W16" s="34">
        <v>0</v>
      </c>
    </row>
    <row r="17" spans="1:23" s="1" customFormat="1" ht="13.5" customHeight="1">
      <c r="A17" s="33" t="s">
        <v>118</v>
      </c>
      <c r="B17" s="52">
        <v>6000</v>
      </c>
      <c r="C17" s="32" t="s">
        <v>119</v>
      </c>
      <c r="D17" s="70">
        <v>3291</v>
      </c>
      <c r="E17" s="34">
        <v>0</v>
      </c>
      <c r="F17" s="34">
        <v>0</v>
      </c>
      <c r="G17" s="34">
        <v>0</v>
      </c>
      <c r="H17" s="34"/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2390</v>
      </c>
      <c r="W17" s="34">
        <v>901</v>
      </c>
    </row>
    <row r="18" spans="1:23" s="1" customFormat="1" ht="14.25" customHeight="1">
      <c r="A18" s="33"/>
      <c r="B18" s="52">
        <v>6200</v>
      </c>
      <c r="C18" s="32" t="s">
        <v>120</v>
      </c>
      <c r="D18" s="70">
        <v>2390</v>
      </c>
      <c r="E18" s="34">
        <v>0</v>
      </c>
      <c r="F18" s="34">
        <v>0</v>
      </c>
      <c r="G18" s="34">
        <v>0</v>
      </c>
      <c r="H18" s="34"/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2390</v>
      </c>
      <c r="W18" s="34">
        <v>0</v>
      </c>
    </row>
    <row r="19" spans="1:23" s="1" customFormat="1" ht="13.5" customHeight="1">
      <c r="A19" s="33"/>
      <c r="B19" s="52">
        <v>6300</v>
      </c>
      <c r="C19" s="32" t="s">
        <v>9</v>
      </c>
      <c r="D19" s="70">
        <v>901</v>
      </c>
      <c r="E19" s="34">
        <v>0</v>
      </c>
      <c r="F19" s="34">
        <v>0</v>
      </c>
      <c r="G19" s="34">
        <v>0</v>
      </c>
      <c r="H19" s="34"/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901</v>
      </c>
    </row>
    <row r="20" spans="1:23" s="1" customFormat="1" ht="23.25" customHeight="1">
      <c r="A20" s="33"/>
      <c r="B20" s="52">
        <v>6400</v>
      </c>
      <c r="C20" s="32" t="s">
        <v>139</v>
      </c>
      <c r="D20" s="70">
        <v>0</v>
      </c>
      <c r="E20" s="34">
        <v>0</v>
      </c>
      <c r="F20" s="34">
        <v>0</v>
      </c>
      <c r="G20" s="34">
        <v>0</v>
      </c>
      <c r="H20" s="34"/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</row>
    <row r="21" spans="1:23" s="1" customFormat="1" ht="14.25" customHeight="1">
      <c r="A21" s="33" t="s">
        <v>145</v>
      </c>
      <c r="B21" s="52">
        <v>7200</v>
      </c>
      <c r="C21" s="32" t="s">
        <v>10</v>
      </c>
      <c r="D21" s="70">
        <v>0</v>
      </c>
      <c r="E21" s="34">
        <v>0</v>
      </c>
      <c r="F21" s="34">
        <v>0</v>
      </c>
      <c r="G21" s="34">
        <v>0</v>
      </c>
      <c r="H21" s="34"/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</row>
    <row r="22" spans="1:23" s="1" customFormat="1" ht="12" customHeight="1" thickBot="1">
      <c r="A22" s="62"/>
      <c r="B22" s="63">
        <v>7400</v>
      </c>
      <c r="C22" s="64" t="s">
        <v>146</v>
      </c>
      <c r="D22" s="71">
        <v>0</v>
      </c>
      <c r="E22" s="65">
        <v>0</v>
      </c>
      <c r="F22" s="65">
        <v>0</v>
      </c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</row>
    <row r="23" spans="1:23" s="5" customFormat="1" ht="18" customHeight="1" thickBot="1">
      <c r="A23" s="54"/>
      <c r="B23" s="66" t="s">
        <v>152</v>
      </c>
      <c r="C23" s="67"/>
      <c r="D23" s="72">
        <v>441873</v>
      </c>
      <c r="E23" s="97">
        <v>71441</v>
      </c>
      <c r="F23" s="97">
        <v>0</v>
      </c>
      <c r="G23" s="97">
        <v>0</v>
      </c>
      <c r="H23" s="97">
        <v>33179</v>
      </c>
      <c r="I23" s="97">
        <v>16516</v>
      </c>
      <c r="J23" s="97">
        <v>16105</v>
      </c>
      <c r="K23" s="97">
        <v>20843</v>
      </c>
      <c r="L23" s="97">
        <v>24203</v>
      </c>
      <c r="M23" s="97">
        <v>1200</v>
      </c>
      <c r="N23" s="97">
        <v>14100</v>
      </c>
      <c r="O23" s="97">
        <v>3700</v>
      </c>
      <c r="P23" s="97">
        <v>2900</v>
      </c>
      <c r="Q23" s="97">
        <v>77223</v>
      </c>
      <c r="R23" s="97">
        <v>0</v>
      </c>
      <c r="S23" s="97">
        <v>53749</v>
      </c>
      <c r="T23" s="97">
        <v>29941</v>
      </c>
      <c r="U23" s="97">
        <v>73482</v>
      </c>
      <c r="V23" s="97">
        <v>2390</v>
      </c>
      <c r="W23" s="98">
        <v>901</v>
      </c>
    </row>
    <row r="24" spans="4:23" ht="12.75">
      <c r="D24" s="30"/>
      <c r="E24" s="3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3:23" ht="22.5">
      <c r="C25" s="51" t="s">
        <v>148</v>
      </c>
      <c r="D25" s="104" t="s">
        <v>176</v>
      </c>
      <c r="E25" s="105"/>
      <c r="F25" s="105"/>
      <c r="G25" s="37" t="s">
        <v>172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ht="12.75">
      <c r="J26" s="30"/>
    </row>
  </sheetData>
  <sheetProtection/>
  <mergeCells count="3">
    <mergeCell ref="D25:F25"/>
    <mergeCell ref="A2:W2"/>
    <mergeCell ref="A1:W1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2021-10-14T10:24:30Z</cp:lastPrinted>
  <dcterms:created xsi:type="dcterms:W3CDTF">2004-01-19T11:58:34Z</dcterms:created>
  <dcterms:modified xsi:type="dcterms:W3CDTF">2021-10-14T10:25:47Z</dcterms:modified>
  <cp:category/>
  <cp:version/>
  <cp:contentType/>
  <cp:contentStatus/>
</cp:coreProperties>
</file>