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9" r:id="rId7"/>
    <sheet name="Kopa finanses" sheetId="7" r:id="rId8"/>
  </sheets>
  <definedNames>
    <definedName name="_xlnm._FilterDatabase" localSheetId="3" hidden="1">'4_prioritate'!$L$7:$L$179</definedName>
    <definedName name="_xlnm._FilterDatabase" localSheetId="4" hidden="1">'5_prioritate'!$L$12:$L$75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1" i="2" l="1"/>
  <c r="I152" i="4" l="1"/>
  <c r="I149" i="4"/>
  <c r="I148" i="4"/>
  <c r="I147" i="4"/>
  <c r="I146" i="4"/>
  <c r="I145" i="4"/>
  <c r="I144" i="4"/>
  <c r="I143" i="4"/>
  <c r="I142" i="4"/>
  <c r="I141" i="4"/>
  <c r="I140" i="4"/>
  <c r="I139" i="4"/>
  <c r="I138" i="4"/>
  <c r="I137" i="4"/>
  <c r="I136" i="4"/>
  <c r="I135" i="4"/>
  <c r="I134" i="4"/>
  <c r="I133" i="4"/>
  <c r="I132" i="4"/>
  <c r="I131" i="4"/>
  <c r="I130" i="4"/>
  <c r="I129" i="4"/>
  <c r="I128" i="4"/>
  <c r="I127" i="4"/>
  <c r="I126" i="4"/>
  <c r="H125" i="4"/>
  <c r="G125" i="4"/>
  <c r="F125" i="4"/>
  <c r="I123" i="4"/>
  <c r="I121" i="4"/>
  <c r="I120" i="4"/>
  <c r="I119" i="4"/>
  <c r="I118" i="4"/>
  <c r="I117" i="4"/>
  <c r="I116" i="4"/>
  <c r="I115" i="4"/>
  <c r="I114" i="4"/>
  <c r="I113" i="4"/>
  <c r="I112" i="4"/>
  <c r="I111" i="4"/>
  <c r="I110" i="4"/>
  <c r="I109" i="4"/>
  <c r="I108" i="4"/>
  <c r="I107" i="4"/>
  <c r="I106" i="4"/>
  <c r="H105" i="4"/>
  <c r="G105" i="4"/>
  <c r="F105" i="4"/>
  <c r="I103" i="4"/>
  <c r="I102" i="4"/>
  <c r="I101" i="4"/>
  <c r="I100" i="4"/>
  <c r="I99" i="4"/>
  <c r="I98" i="4"/>
  <c r="I97" i="4"/>
  <c r="I85" i="4"/>
  <c r="I84" i="4"/>
  <c r="I83" i="4"/>
  <c r="I82" i="4"/>
  <c r="I81" i="4"/>
  <c r="I78" i="4"/>
  <c r="I77" i="4"/>
  <c r="I76" i="4"/>
  <c r="I75" i="4"/>
  <c r="I74" i="4"/>
  <c r="I73" i="4"/>
  <c r="I72" i="4"/>
  <c r="I71" i="4"/>
  <c r="I70" i="4"/>
  <c r="I69" i="4"/>
  <c r="I68" i="4"/>
  <c r="I67" i="4"/>
  <c r="I66" i="4"/>
  <c r="I65" i="4"/>
  <c r="I64" i="4"/>
  <c r="I63" i="4"/>
  <c r="I62" i="4"/>
  <c r="I61" i="4"/>
  <c r="I60" i="4"/>
  <c r="H59" i="4"/>
  <c r="G59" i="4"/>
  <c r="F59" i="4"/>
  <c r="I57" i="4"/>
  <c r="I56" i="4"/>
  <c r="I55" i="4"/>
  <c r="I54" i="4"/>
  <c r="I53" i="4"/>
  <c r="H52" i="4"/>
  <c r="G52" i="4"/>
  <c r="F52" i="4"/>
  <c r="I50" i="4"/>
  <c r="I49" i="4"/>
  <c r="I48" i="4"/>
  <c r="I47" i="4"/>
  <c r="I46" i="4"/>
  <c r="I45" i="4"/>
  <c r="I44" i="4"/>
  <c r="I43" i="4"/>
  <c r="I42" i="4"/>
  <c r="I41" i="4"/>
  <c r="I39" i="4"/>
  <c r="I38" i="4"/>
  <c r="I37" i="4"/>
  <c r="I36" i="4"/>
  <c r="I35" i="4"/>
  <c r="I34" i="4"/>
  <c r="I33" i="4"/>
  <c r="I32" i="4"/>
  <c r="I31" i="4"/>
  <c r="I30" i="4"/>
  <c r="I29" i="4"/>
  <c r="I28" i="4"/>
  <c r="I27" i="4"/>
  <c r="I26" i="4"/>
  <c r="I25" i="4"/>
  <c r="I24" i="4"/>
  <c r="I23" i="4"/>
  <c r="I22" i="4"/>
  <c r="I21" i="4"/>
  <c r="I20" i="4"/>
  <c r="I19" i="4"/>
  <c r="I18" i="4"/>
  <c r="I17" i="4"/>
  <c r="I16" i="4"/>
  <c r="I15" i="4"/>
  <c r="I125" i="4" l="1"/>
  <c r="I105" i="4"/>
  <c r="I59" i="4"/>
  <c r="I52" i="4"/>
  <c r="F14" i="4" l="1"/>
  <c r="F13" i="4" s="1"/>
  <c r="C16" i="7" s="1"/>
  <c r="F49" i="3"/>
  <c r="F14" i="1"/>
  <c r="I46" i="3"/>
  <c r="I47" i="3"/>
  <c r="I45" i="3"/>
  <c r="I26" i="2"/>
  <c r="I45" i="9"/>
  <c r="I25" i="2"/>
  <c r="I33" i="2"/>
  <c r="I42" i="2"/>
  <c r="I24" i="2"/>
  <c r="I44" i="3"/>
  <c r="I38" i="1"/>
  <c r="I22" i="2"/>
  <c r="I43" i="1"/>
  <c r="I30" i="9"/>
  <c r="I43" i="2"/>
  <c r="F14" i="3"/>
  <c r="F14" i="2"/>
  <c r="I25" i="9"/>
  <c r="I25" i="6"/>
  <c r="I24" i="6"/>
  <c r="I69" i="5"/>
  <c r="I43" i="3"/>
  <c r="I42" i="3"/>
  <c r="I41" i="3"/>
  <c r="I40" i="2"/>
  <c r="I32" i="2"/>
  <c r="I31" i="2"/>
  <c r="I21" i="2"/>
  <c r="I20" i="2"/>
  <c r="I19" i="2"/>
  <c r="G14" i="9"/>
  <c r="H14" i="9"/>
  <c r="I15" i="9"/>
  <c r="I16" i="9"/>
  <c r="I17" i="9"/>
  <c r="I18" i="9"/>
  <c r="I19" i="9"/>
  <c r="I20" i="9"/>
  <c r="I21" i="9"/>
  <c r="I22" i="9"/>
  <c r="I23" i="9"/>
  <c r="I24" i="9"/>
  <c r="F14" i="9"/>
  <c r="G27" i="9"/>
  <c r="H27" i="9"/>
  <c r="I28" i="9"/>
  <c r="I29" i="9"/>
  <c r="I31" i="9"/>
  <c r="I32" i="9"/>
  <c r="I33" i="9"/>
  <c r="I34" i="9"/>
  <c r="F27" i="9"/>
  <c r="G26" i="6"/>
  <c r="H26" i="6"/>
  <c r="I27" i="6"/>
  <c r="I28" i="6"/>
  <c r="I29" i="6"/>
  <c r="F26" i="6"/>
  <c r="G14" i="4"/>
  <c r="G13" i="4" s="1"/>
  <c r="D16" i="7" s="1"/>
  <c r="H14" i="4"/>
  <c r="I14" i="4"/>
  <c r="G14" i="3"/>
  <c r="H14" i="3"/>
  <c r="I16" i="3"/>
  <c r="I17" i="3"/>
  <c r="I18" i="3"/>
  <c r="I19" i="3"/>
  <c r="I20" i="3"/>
  <c r="I21" i="3"/>
  <c r="I22" i="3"/>
  <c r="I23" i="3"/>
  <c r="I24" i="3"/>
  <c r="I25" i="3"/>
  <c r="I26" i="3"/>
  <c r="I15" i="3"/>
  <c r="G28" i="3"/>
  <c r="H28" i="3"/>
  <c r="I29" i="3"/>
  <c r="I30" i="3"/>
  <c r="I31" i="3"/>
  <c r="I32" i="3"/>
  <c r="I33" i="3"/>
  <c r="I34" i="3"/>
  <c r="I35" i="3"/>
  <c r="I36" i="3"/>
  <c r="I37" i="3"/>
  <c r="I38" i="3"/>
  <c r="I39" i="3"/>
  <c r="I40" i="3"/>
  <c r="F28" i="3"/>
  <c r="G14" i="2"/>
  <c r="H14" i="2"/>
  <c r="I15" i="2"/>
  <c r="I16" i="2"/>
  <c r="I17" i="2"/>
  <c r="I18" i="2"/>
  <c r="B49" i="9"/>
  <c r="B157" i="4"/>
  <c r="B50" i="2"/>
  <c r="B55" i="3"/>
  <c r="B115" i="5"/>
  <c r="B33" i="6"/>
  <c r="B49" i="1"/>
  <c r="I17" i="6"/>
  <c r="I49" i="5"/>
  <c r="I68" i="5"/>
  <c r="I43" i="5"/>
  <c r="I29" i="5"/>
  <c r="I74" i="5"/>
  <c r="F40" i="1"/>
  <c r="I27" i="1"/>
  <c r="I28" i="1"/>
  <c r="I29" i="1"/>
  <c r="I30" i="1"/>
  <c r="I31" i="1"/>
  <c r="I32" i="1"/>
  <c r="I33" i="1"/>
  <c r="I34" i="1"/>
  <c r="I35" i="1"/>
  <c r="I36" i="1"/>
  <c r="I37" i="1"/>
  <c r="G26" i="1"/>
  <c r="H26" i="1"/>
  <c r="F26" i="1"/>
  <c r="I45" i="1"/>
  <c r="I44" i="1"/>
  <c r="I20" i="1"/>
  <c r="I21" i="1"/>
  <c r="I19" i="1"/>
  <c r="I16" i="1"/>
  <c r="I17" i="1"/>
  <c r="I18" i="1"/>
  <c r="I37" i="2"/>
  <c r="I38" i="2"/>
  <c r="I39" i="2"/>
  <c r="I39" i="9"/>
  <c r="I40" i="9"/>
  <c r="I41" i="9"/>
  <c r="I32" i="5"/>
  <c r="I33" i="5"/>
  <c r="I34" i="5"/>
  <c r="I41" i="1"/>
  <c r="I42" i="1"/>
  <c r="I31" i="5"/>
  <c r="I42" i="5"/>
  <c r="I66" i="5"/>
  <c r="I67" i="5"/>
  <c r="I30" i="5"/>
  <c r="I28" i="5"/>
  <c r="I47" i="5"/>
  <c r="I48" i="5"/>
  <c r="I50" i="5"/>
  <c r="I51" i="5"/>
  <c r="I52" i="5"/>
  <c r="I53" i="5"/>
  <c r="I54" i="5"/>
  <c r="I55" i="5"/>
  <c r="I56" i="5"/>
  <c r="I57" i="5"/>
  <c r="I58" i="5"/>
  <c r="I59" i="5"/>
  <c r="I60" i="5"/>
  <c r="I61" i="5"/>
  <c r="I62" i="5"/>
  <c r="I63" i="5"/>
  <c r="I64" i="5"/>
  <c r="I65" i="5"/>
  <c r="I38" i="5"/>
  <c r="I39" i="5"/>
  <c r="I40" i="5"/>
  <c r="I41" i="5"/>
  <c r="I16" i="5"/>
  <c r="I17" i="5"/>
  <c r="I18" i="5"/>
  <c r="I19" i="5"/>
  <c r="I20" i="5"/>
  <c r="I21" i="5"/>
  <c r="I22" i="5"/>
  <c r="I23" i="5"/>
  <c r="I24" i="5"/>
  <c r="I25" i="5"/>
  <c r="I26" i="5"/>
  <c r="I27" i="5"/>
  <c r="I72" i="5"/>
  <c r="I73" i="5"/>
  <c r="G28" i="2"/>
  <c r="G35" i="2"/>
  <c r="G46" i="2"/>
  <c r="H28" i="2"/>
  <c r="H35" i="2"/>
  <c r="H46" i="2"/>
  <c r="I29" i="2"/>
  <c r="I30" i="2"/>
  <c r="I28" i="2" s="1"/>
  <c r="I36" i="2"/>
  <c r="I47" i="2"/>
  <c r="I46" i="2" s="1"/>
  <c r="G49" i="3"/>
  <c r="G13" i="3" s="1"/>
  <c r="D15" i="7" s="1"/>
  <c r="H49" i="3"/>
  <c r="H13" i="3" s="1"/>
  <c r="E15" i="7" s="1"/>
  <c r="I50" i="3"/>
  <c r="I51" i="3"/>
  <c r="H13" i="4"/>
  <c r="E16" i="7" s="1"/>
  <c r="G14" i="5"/>
  <c r="G36" i="5"/>
  <c r="G45" i="5"/>
  <c r="G71" i="5"/>
  <c r="H14" i="5"/>
  <c r="H36" i="5"/>
  <c r="H45" i="5"/>
  <c r="H71" i="5"/>
  <c r="I15" i="5"/>
  <c r="I37" i="5"/>
  <c r="I46" i="5"/>
  <c r="I71" i="5"/>
  <c r="G14" i="6"/>
  <c r="G19" i="6"/>
  <c r="G22" i="6"/>
  <c r="H14" i="6"/>
  <c r="H19" i="6"/>
  <c r="H22" i="6"/>
  <c r="I15" i="6"/>
  <c r="I16" i="6"/>
  <c r="I20" i="6"/>
  <c r="I19" i="6" s="1"/>
  <c r="I23" i="6"/>
  <c r="I22" i="6" s="1"/>
  <c r="G36" i="9"/>
  <c r="G43" i="9"/>
  <c r="H36" i="9"/>
  <c r="H43" i="9"/>
  <c r="I37" i="9"/>
  <c r="I38" i="9"/>
  <c r="I44" i="9"/>
  <c r="G40" i="1"/>
  <c r="G23" i="1"/>
  <c r="G13" i="1" s="1"/>
  <c r="D13" i="7" s="1"/>
  <c r="G14" i="1"/>
  <c r="H40" i="1"/>
  <c r="H23" i="1"/>
  <c r="H14" i="1"/>
  <c r="H13" i="1" s="1"/>
  <c r="E13" i="7" s="1"/>
  <c r="I15" i="1"/>
  <c r="I25" i="1"/>
  <c r="I24" i="1"/>
  <c r="F23" i="1"/>
  <c r="F13" i="1" s="1"/>
  <c r="C13" i="7" s="1"/>
  <c r="F46" i="2"/>
  <c r="F35" i="2"/>
  <c r="F28" i="2"/>
  <c r="F71" i="5"/>
  <c r="F45" i="5"/>
  <c r="F36" i="5"/>
  <c r="F14" i="5"/>
  <c r="F22" i="6"/>
  <c r="F19" i="6"/>
  <c r="F14" i="6"/>
  <c r="F36" i="9"/>
  <c r="F43" i="9"/>
  <c r="F13" i="3"/>
  <c r="C15" i="7" s="1"/>
  <c r="B19" i="7"/>
  <c r="B18" i="7"/>
  <c r="B17" i="7"/>
  <c r="B16" i="7"/>
  <c r="B15" i="7"/>
  <c r="B14" i="7"/>
  <c r="B13" i="7"/>
  <c r="I14" i="3" l="1"/>
  <c r="G13" i="5"/>
  <c r="D17" i="7" s="1"/>
  <c r="F13" i="5"/>
  <c r="C17" i="7" s="1"/>
  <c r="I23" i="1"/>
  <c r="I13" i="1" s="1"/>
  <c r="F13" i="7" s="1"/>
  <c r="I14" i="6"/>
  <c r="I45" i="5"/>
  <c r="I49" i="3"/>
  <c r="I26" i="1"/>
  <c r="I26" i="6"/>
  <c r="I36" i="5"/>
  <c r="I40" i="1"/>
  <c r="I36" i="9"/>
  <c r="G13" i="9"/>
  <c r="D19" i="7" s="1"/>
  <c r="I14" i="9"/>
  <c r="H13" i="9"/>
  <c r="E19" i="7" s="1"/>
  <c r="F13" i="9"/>
  <c r="C19" i="7" s="1"/>
  <c r="I43" i="9"/>
  <c r="I27" i="9"/>
  <c r="H13" i="6"/>
  <c r="E18" i="7" s="1"/>
  <c r="I13" i="6"/>
  <c r="F18" i="7" s="1"/>
  <c r="G13" i="6"/>
  <c r="D18" i="7" s="1"/>
  <c r="F13" i="6"/>
  <c r="C18" i="7" s="1"/>
  <c r="H13" i="5"/>
  <c r="E17" i="7" s="1"/>
  <c r="I14" i="5"/>
  <c r="I13" i="5" s="1"/>
  <c r="F17" i="7" s="1"/>
  <c r="I28" i="3"/>
  <c r="I14" i="1"/>
  <c r="I35" i="2"/>
  <c r="H13" i="2"/>
  <c r="E14" i="7" s="1"/>
  <c r="E12" i="7" s="1"/>
  <c r="I13" i="3"/>
  <c r="F15" i="7" s="1"/>
  <c r="I13" i="4"/>
  <c r="F16" i="7" s="1"/>
  <c r="F13" i="2"/>
  <c r="C14" i="7" s="1"/>
  <c r="B23" i="7"/>
  <c r="G13" i="2"/>
  <c r="D14" i="7" s="1"/>
  <c r="D12" i="7" s="1"/>
  <c r="I14" i="2"/>
  <c r="I13" i="9" l="1"/>
  <c r="F19" i="7" s="1"/>
  <c r="C12" i="7"/>
  <c r="I13" i="2"/>
  <c r="F14" i="7" s="1"/>
  <c r="F12" i="7"/>
</calcChain>
</file>

<file path=xl/sharedStrings.xml><?xml version="1.0" encoding="utf-8"?>
<sst xmlns="http://schemas.openxmlformats.org/spreadsheetml/2006/main" count="3011" uniqueCount="1549">
  <si>
    <t>N.p.k.</t>
  </si>
  <si>
    <t>VESELĪGA UN SOCIĀLI ATBALSTĪTA SABIEDRĪBA</t>
  </si>
  <si>
    <t>1. ilgtermiņa prioritāte - VESELĪGA UN SOCIĀLI ATBALSTĪTA SABIEDRĪBA</t>
  </si>
  <si>
    <t>1. VTP Optimāla sociālās aizsardzības un veselības veicināšanas pārvaldība</t>
  </si>
  <si>
    <t>2. VTP Mūsdienu prasībām atbilstoša infrastruktūra</t>
  </si>
  <si>
    <t>3. VTP Sociālo un veselības pakalpojumu attīstība</t>
  </si>
  <si>
    <t>4. VTP  Sabiedrības līdzdalība sociālajā aizsardzībā un veselības veicināšanā</t>
  </si>
  <si>
    <t>2. ilgtermiņa prioritāte - DAUDZVEIDĪGA UN INOVATĪVA EKONOMIKA</t>
  </si>
  <si>
    <t>DAUDZVEIDĪGA UN INOVATĪVA EKONOMIKA</t>
  </si>
  <si>
    <t>1. VTP Uzņēmēj-darbību atbalstoša pašvaldība</t>
  </si>
  <si>
    <t>2. VTP Ekonomisko attīstību veicinoša infrastruktūra</t>
  </si>
  <si>
    <t>3. VTP Atbalsts ražošanas un pakalpojumu attīstībai</t>
  </si>
  <si>
    <t>4. VTP  Par novada ekonomiku informēta sabiedrība</t>
  </si>
  <si>
    <t>3. ilgtermiņa prioritāte - VIDI SAUDZĒJOŠA INFRASTRUKTŪRA</t>
  </si>
  <si>
    <t>VIDI SAUDZĒJOŠA INFRASTRUKTŪRA</t>
  </si>
  <si>
    <t>1. VTP Efektīva infrastruktūras pārvalde</t>
  </si>
  <si>
    <t>3. VTP Sabiedrības iesaistīšana infrastruktūras attīstībā</t>
  </si>
  <si>
    <t>4. ilgtermiņa prioritāte - KONKURĒTSPĒJĪGA IZGLĪTĪBA UN SPORTS</t>
  </si>
  <si>
    <t>KONKURĒTSPĒJĪGA IZGLĪTĪBA UN SPORTS</t>
  </si>
  <si>
    <t>1. VTP Racionāla izglītības procesa pārvalde</t>
  </si>
  <si>
    <t>2. VTP Mūsdienu prasībām atbilstoša izglītības un sporta infrastruktūra</t>
  </si>
  <si>
    <t>3. VTP Izglītības un sporta pakalpojumu pieejamība un attīstība</t>
  </si>
  <si>
    <t>4. VTP  Sabiedrības iesaistīšana izglītības procesā</t>
  </si>
  <si>
    <t>5. VTP  Jaunatnes politikas īstenošana</t>
  </si>
  <si>
    <t>5. ilgtermiņa prioritāte - KVALITATĪVA UN PIEEJAMA KULTŪRVIDE</t>
  </si>
  <si>
    <t>KVALITATĪVA UN PIEEJAMA KULTŪRVIDE</t>
  </si>
  <si>
    <t>1. VTP Efektīva kultūras procesa pārvalde</t>
  </si>
  <si>
    <t>2. VTP Moderna kultūras institūciju infrastruktūra</t>
  </si>
  <si>
    <t>3. VTP Kultūras mantojuma saglabāšana un mūsdienu kultūras procesu attīstība</t>
  </si>
  <si>
    <t>4. VTP  Sabiedrības iesaistīšana kultūrvides veidošanā</t>
  </si>
  <si>
    <t>6. ilgtermiņa prioritāte - ATBILDĪGA DABAS APSAIMNIEKOŠANA</t>
  </si>
  <si>
    <t>1. VTP Vides vadības sistēmas ieviešana</t>
  </si>
  <si>
    <t>2. VTP Preventīvie pasākumi vides risku samazināšanai un vides kvalitātes uzlabošanai</t>
  </si>
  <si>
    <t>3. VTP Dabas daudzveidības saglabāšana</t>
  </si>
  <si>
    <t>4. VTP Attīstīta vides komunikācija</t>
  </si>
  <si>
    <t>1. VTP Optimāla pārvalde</t>
  </si>
  <si>
    <t>2. VTP E-pārvalde</t>
  </si>
  <si>
    <t>3. VTP Sabiedrības līdzdalība pārvaldes procesos</t>
  </si>
  <si>
    <t>4. VTP Pašvaldības mārketinga pasākumi</t>
  </si>
  <si>
    <t>Ļoti svarīgi</t>
  </si>
  <si>
    <t>Svarīgi</t>
  </si>
  <si>
    <t xml:space="preserve"> EFEKTĪVA UN MODERNA PĀRVALDE  </t>
  </si>
  <si>
    <t xml:space="preserve">7. ilgtermiņa prioritāte -  EFEKTĪVA UN MODERNA PĀRVALDE  </t>
  </si>
  <si>
    <t>1.-7. ilgtermiņa prioritātes kopā</t>
  </si>
  <si>
    <t>Kopā 1.-7.ilgtermiņa prioritātes</t>
  </si>
  <si>
    <t>1.1.1</t>
  </si>
  <si>
    <t>1.1.2</t>
  </si>
  <si>
    <t>1.1.3</t>
  </si>
  <si>
    <t>1.2.1</t>
  </si>
  <si>
    <t>1.3.1</t>
  </si>
  <si>
    <t>1.3.2</t>
  </si>
  <si>
    <t>1.3.3</t>
  </si>
  <si>
    <t>1.4.1</t>
  </si>
  <si>
    <t>1.4.2</t>
  </si>
  <si>
    <t>1.4.3</t>
  </si>
  <si>
    <t>2.1.1</t>
  </si>
  <si>
    <t>2.1.2</t>
  </si>
  <si>
    <t>2.1.3</t>
  </si>
  <si>
    <t>2.2.1</t>
  </si>
  <si>
    <t>2.2.2</t>
  </si>
  <si>
    <t>2.2.3</t>
  </si>
  <si>
    <t>2.3.1</t>
  </si>
  <si>
    <t>2.3.2</t>
  </si>
  <si>
    <t>2.3.3</t>
  </si>
  <si>
    <t>2.4.1</t>
  </si>
  <si>
    <t>3.1.1</t>
  </si>
  <si>
    <t>3.1.2</t>
  </si>
  <si>
    <t>3.1.3</t>
  </si>
  <si>
    <t>3.2.1</t>
  </si>
  <si>
    <t>3.2.2</t>
  </si>
  <si>
    <t>3.2.3</t>
  </si>
  <si>
    <t>3.3.1</t>
  </si>
  <si>
    <t>4.1.1</t>
  </si>
  <si>
    <t>4.1.2</t>
  </si>
  <si>
    <t>4.1.3</t>
  </si>
  <si>
    <t>4.2.1</t>
  </si>
  <si>
    <t>4.2.2</t>
  </si>
  <si>
    <t>4.2.3</t>
  </si>
  <si>
    <t>4.3.1</t>
  </si>
  <si>
    <t>4.3.2</t>
  </si>
  <si>
    <t>4.3.3</t>
  </si>
  <si>
    <t>4.4.1</t>
  </si>
  <si>
    <t>4.4.2</t>
  </si>
  <si>
    <t>4.4.3</t>
  </si>
  <si>
    <t>4.5.1</t>
  </si>
  <si>
    <t>4.5.2</t>
  </si>
  <si>
    <t>4.5.3</t>
  </si>
  <si>
    <t>5.1.1</t>
  </si>
  <si>
    <t>5.1.2</t>
  </si>
  <si>
    <t>5.1.3</t>
  </si>
  <si>
    <t>5.2.1</t>
  </si>
  <si>
    <t>5.2.2</t>
  </si>
  <si>
    <t>5.2.3</t>
  </si>
  <si>
    <t>5.3.1</t>
  </si>
  <si>
    <t>5.3.3</t>
  </si>
  <si>
    <t>5.4.1</t>
  </si>
  <si>
    <t>5.4.3</t>
  </si>
  <si>
    <t>6.1.1</t>
  </si>
  <si>
    <t>6.1.2</t>
  </si>
  <si>
    <t>6.1.3</t>
  </si>
  <si>
    <t>6.3.1</t>
  </si>
  <si>
    <t>6.4.1</t>
  </si>
  <si>
    <t>6.4.2</t>
  </si>
  <si>
    <t>6.4.3</t>
  </si>
  <si>
    <t>7.1.1</t>
  </si>
  <si>
    <t>7.1.2</t>
  </si>
  <si>
    <t>7.1.3</t>
  </si>
  <si>
    <t>7.2.1</t>
  </si>
  <si>
    <t>7.2.2</t>
  </si>
  <si>
    <t>7.2.3</t>
  </si>
  <si>
    <t>7.3.1</t>
  </si>
  <si>
    <t>7.3.2</t>
  </si>
  <si>
    <t>7.3.3</t>
  </si>
  <si>
    <t>7.4.1</t>
  </si>
  <si>
    <t>Iespējami</t>
  </si>
  <si>
    <t xml:space="preserve">Uzraudzības piezīmes. </t>
  </si>
  <si>
    <t>1VTP</t>
  </si>
  <si>
    <t>2VTP</t>
  </si>
  <si>
    <t>3VTP</t>
  </si>
  <si>
    <t>4VTP</t>
  </si>
  <si>
    <t>1.1.1. Nodrošināt efektīvu pašvaldības sociālo institūciju savstarpējo sadarbību un koordināciju</t>
  </si>
  <si>
    <t>1.1.2. Uzlabot informācijas pieejamību iedzīvotājiem par sociālajiem pakalpojumiem, sociālo palīdzību un veselības veicināšanas iespējām</t>
  </si>
  <si>
    <t>1.2.1. Sistemātiski paaugstināt sociālo institūciju darbinieku un veselības veicināšanas speciālistu kvalifikāciju un profesionalitāti</t>
  </si>
  <si>
    <t>1.2.2. Iesaistīt pašvaldības speciālistus novada un citu institūciju organizētajos pieredzes apmaiņas pasākumos Latvijā un ārvalstīs</t>
  </si>
  <si>
    <t>1.3.1. Sadarboties ar citām pašvaldībām, institūcijām sociālo, medicīniskās palīdzības un veselības veicināšanas jautājumu risināšanā</t>
  </si>
  <si>
    <t>1.3.2. Iesaistīties valsts sociālās un veselības veicināšanas politikas izstrādē</t>
  </si>
  <si>
    <t>2.1.1. Nodrošināt sociālo pakalpojumu un palīdzības sniegšanai nepieciešamos materiāli tehniskos līdzekļus</t>
  </si>
  <si>
    <t>2.1.2. Pielāgot jaunas un renovēt esošās Sociālā dienesta telpas atbilstoši sociālo pakalpojumu sniegšanas prasībām un klientu un darbinieku vajadzībām</t>
  </si>
  <si>
    <t xml:space="preserve">2.1.3. Paaugstināt veselības aprūpes un pašvaldības sociālo institūciju energoefektivitāti un uzlabot infrastruktūru </t>
  </si>
  <si>
    <t>3.1.1. Paaugstināt esošo sociālo pakalpojumu kvalitāti un pieejamību</t>
  </si>
  <si>
    <t>3.1.2. Attīstīt nometņu un radošo darbnīcu darbību sociālā riska grupu bērniem un jauniešiem</t>
  </si>
  <si>
    <t>3.1.3. Veicināt audžuģimeņu veidošanos</t>
  </si>
  <si>
    <t>3.2.1. Uzlabot sociālā riska grupu dzīves kvalitāti</t>
  </si>
  <si>
    <t>3.2.2. Izveidot jaunus sociālos un veselības veicināšanas pakalpojumus un programmas dažādām mērķa grupām</t>
  </si>
  <si>
    <t>3.2.3. Attīstīt sociālos pakalpojumus, kas vērsti uz pašaprūpes paaugstināšanu bērniem invalīdiem un personām ar garīga rakstura traucējumiem un psihiskām saslimšanām</t>
  </si>
  <si>
    <t>3.3.1. Veicināt primārās veselības aprūpes pakalpojuma pieejamību lauku teritorijā</t>
  </si>
  <si>
    <t>3.3.2. Atbalstīt aptieku izveidi lauku teritorijā</t>
  </si>
  <si>
    <t>3.3.3. Atbalstīt privātos medicīnas pakalpojumus</t>
  </si>
  <si>
    <t>4.1.1. Veicināt nevalstisko organizāciju iesaistīšanos sociālo un veselības veicināšanas jautājumu risināšanā</t>
  </si>
  <si>
    <t>4.1.2. Atbalstīt veselīgu dzīves veidu popularizējošu pasākumu organizēšanu</t>
  </si>
  <si>
    <t>4.1.3. Sekmēt veselību veicinošu darba vidi</t>
  </si>
  <si>
    <t>1.1.1. Pilnveidot Ogres novada uzņēmējdarbības attīstības atbalsta sistēmu</t>
  </si>
  <si>
    <t>1.1.2. Izstrādāt efektīvu nodokļu atlaižu sistēmu uzņēmējdarbības veicināšanai</t>
  </si>
  <si>
    <t>1.1.3. Uzlabot pašvaldības un uzņēmēju savstarpējo komunikāciju un sadarbību</t>
  </si>
  <si>
    <t>1.1.4. Attīstīt privāto un publisko partnerību (PPP)</t>
  </si>
  <si>
    <t>1.1.5. Veikt padziļinātu novada tūrisma attīstības iespēju izpēti</t>
  </si>
  <si>
    <t>1.2.1. Sekmēt jauniešu iekļaušanos darba tirgū</t>
  </si>
  <si>
    <t>1.3.1. Popularizēt novadā saražoto produkciju un sniegtos pakalpojumus</t>
  </si>
  <si>
    <t>2.1.1. Uzlabot uzņēmumu sasniedzamību un ražošanas teritoriju attīstību</t>
  </si>
  <si>
    <t>2.1.2. Dubultā (rezerves) elektrības pieslēguma izveide Pārogrē</t>
  </si>
  <si>
    <t>2.1.3. Hansa Matrix (SIA “Hanzas Elektronika”) paplašināšanas projekts</t>
  </si>
  <si>
    <t>2.1.4. Pievedceļa uzlabošana uz SIA “Pallant” ražotni</t>
  </si>
  <si>
    <t>2.1.5. SIA  “Doleta Baltic” ceļa pieslēgums no A6 autoceļa</t>
  </si>
  <si>
    <t>2.1.6. Pašvaldības autoceļu V972-Dzintari 2,03 km un V977-Grendeles 0,8 km posma seguma atjaunošana, V920-Oliņas-V977 0,4 km posma rekonstrukcija</t>
  </si>
  <si>
    <t>2.1.7. Madlienas Biznesa parka infrastruktūras izveides projekta I kārta</t>
  </si>
  <si>
    <t>2.1.8. Madlienas tirgus laukuma un tirdzniecības vietu-paviljonu projekta izstrāde</t>
  </si>
  <si>
    <t>3.1.1. Veicināt sadarbību ar LIAA, vēstniecībām un potenciālajiem investoriem investīciju piesaistē</t>
  </si>
  <si>
    <t>3.1.2. BP „Ogre” un OBIC ražošanas telpu paplašināšana</t>
  </si>
  <si>
    <t>3.1.3. Radošās un sociālās uzņēmējdarbības centra izveide Ogrē</t>
  </si>
  <si>
    <t>3.3.4. Sekmēt novada amatnieku prasmju popularizēšanu un izmantošanu tūrisma un radošo industriju piedāvājuma veidošanā</t>
  </si>
  <si>
    <t>3.2.1. Veicināt zinātnieku un uzņēmumu sadarbību pētniecības jomā</t>
  </si>
  <si>
    <t>3.2.4. Sanatorijas “Ogre” attīstīšana</t>
  </si>
  <si>
    <t>3.2.5. Pašvaldībai valdījumā esošo publisko ūdenskrātuvju rekultivācija un zivsaimnieciskā izmantošana</t>
  </si>
  <si>
    <t>4.1.1. Attīstīt ekonomiskās izglītības procesus</t>
  </si>
  <si>
    <r>
      <t>3.2.2. Veicināt lauksaimniecības nozaru attīstību</t>
    </r>
    <r>
      <rPr>
        <strike/>
        <sz val="11"/>
        <color theme="0" tint="-0.14999847407452621"/>
        <rFont val="Times New Roman"/>
        <family val="1"/>
        <charset val="186"/>
      </rPr>
      <t xml:space="preserve"> </t>
    </r>
  </si>
  <si>
    <t>3.2.3. Attīstīt derīgo izrakteņu ieguves nozari</t>
  </si>
  <si>
    <t xml:space="preserve">3.3.1. Uzlabot tūrisma pakalpojumu pieejamību un kvalitāti Ogres novadā </t>
  </si>
  <si>
    <t>1.1.1. Izveidot vienotu novada infrastruktūras objektu, pašvaldības ēku un zemju apsaimniekošanas sistēmu</t>
  </si>
  <si>
    <t>1.1.2. Pilnveidot pašvaldības sniegto pakalpojumu klāstu un uzlabot sniegto komunālo pakalpojumu kvalitāti</t>
  </si>
  <si>
    <t>1.1.3. Samazināt nelietderīgu siltumenerģijas un elektroenerģijas resursu patēriņu</t>
  </si>
  <si>
    <t>1.1.4. Uzlabot pašvaldības ēku un komunālās infrastruktūras apsaimniekotāju materiāli tehnisko nodrošinājumu</t>
  </si>
  <si>
    <t>1.1.5. Nodrošināt nepieciešamās dokumentācijas izstrādi ES un valsts budžeta finansējuma saņemšanai ūdenssaimniecības attīstībai apdzīvotās vietās ar iedzīvotāju skaitu līdz 2000</t>
  </si>
  <si>
    <t>1.2.1. Sistemātiski paaugstināt pašvaldības komunālajā jomā strādājošo darbinieku kvalifikāciju un profesionalitāti</t>
  </si>
  <si>
    <t xml:space="preserve">1.3.1. Izveidot elektroniskas datu bāzes par pašvaldības infrastruktūras objektiem </t>
  </si>
  <si>
    <t>1.3.2. Turpināt informācijas tehnoloģiju ieviešanu infrastruktūras un mājokļu apsaimniekošanā</t>
  </si>
  <si>
    <t>1.3.3. Nodrošināt sistemātisku un operatīvu informācijas pieejamību</t>
  </si>
  <si>
    <t>1.4.1. Nodrošināt sistemātisku sadarbību pašvaldības noslēgto līgumu ietvaros un paplašināt sadarbības partneru loku komunālajā jomā</t>
  </si>
  <si>
    <t>2.1.1. Uzlabot Ogres novada teritoriju savstarpēju sasniedzamību</t>
  </si>
  <si>
    <t>2.1.2. Uzlabot pašvaldības ielu un ceļu tehnisko stāvokli, satiksmes drošības sistēmu un satiksmes organizāciju</t>
  </si>
  <si>
    <t>2.1.3. Nodrošināt ar transporta infrastruktūru saistīto objektu atbilstību kvalitātes prasībām</t>
  </si>
  <si>
    <t>2.1.4. Izveidot savstarpēji saistītu un efektīvu sabiedriskā transporta sistēmu</t>
  </si>
  <si>
    <t>2.1.5. Iekļaut velotransporta infrastruktūru kopējā transporta tīklā</t>
  </si>
  <si>
    <t>2.1.6. Uzlabot ceļu un ielu uzturēšanas darbu plānošanas un veikšanas kvalitāti uz pašvaldības ceļiem un ielām</t>
  </si>
  <si>
    <t>2.2.1. Nodrošināt normatīvo aktu prasībām atbilstošu ūdenssaimniecības infrastruktūru</t>
  </si>
  <si>
    <t>2.2.2. Samazināt vides piesārņojumu ar neattīrītiem vai nepietiekami attīrītiem sadzīves notekūdeņiem</t>
  </si>
  <si>
    <t>2.2.3. Veikt preventīvos pasākumus dzeramā ūdens pazemes horizontu aizsardzībai pret piesārņojumu</t>
  </si>
  <si>
    <t>2.3.1. Rekultivēt nerekultivētās sadzīves atkritumu izgāztuves un degradētās teritorijas</t>
  </si>
  <si>
    <t>2.3.2. Samazināt noglabājamo organiskas izcelsmes atkritumu daudzumu</t>
  </si>
  <si>
    <t>2.3.3. Ieviest pilnu atkritumu šķirošanas ciklu un dalīto atkritumu savākšanas sistēmu visā novada teritorijā</t>
  </si>
  <si>
    <t>2.3.4. Uzlabot pašvaldības saistošo noteikumu par atkritumu apsaimniekošanu administrēšanu un kontroli</t>
  </si>
  <si>
    <t>2.4.1. Paaugstināt siltuma ražošanas un pārvades efektivitāti</t>
  </si>
  <si>
    <t>2.4.2. Palielināt siltumenerģijas piegādes drošumu centralizētajās siltumapgādes sistēmās</t>
  </si>
  <si>
    <t xml:space="preserve">2.4.3. Veicināt centralizētās siltumapgādes sistēmu atjaunošanu </t>
  </si>
  <si>
    <t>2.4.4. Paaugstināt pašvaldības ēku energoefektivitāti</t>
  </si>
  <si>
    <t>2.4.5. uzdevums. Paplašināt atjaunojamo enerģijas resursu izmantošanas iespējas un integrēt tos apkures sistēmās</t>
  </si>
  <si>
    <t>2.5.1. Nodrošināt kapsētu pakalpojumu pieejamību</t>
  </si>
  <si>
    <t>2.5.2. Izveidot mirušo dzīvnieku krematoriju vai kapsētu Ogres novadā</t>
  </si>
  <si>
    <t>2.5.3. Veidot mūsdienīgus un videi draudzīgus publiski pieejamus rekreācijas objektus</t>
  </si>
  <si>
    <t>2.5.4. Uzlabot sporta infrastruktūras objektus</t>
  </si>
  <si>
    <t>2.5.5. Izveidot mūsdienu prasībām atbilstošas peldvietas</t>
  </si>
  <si>
    <t>2.5.6. Organizēt pašvaldības īpašumā neesošo vidi degradējošo objektu sakārtošanu vai nojaukšanu, teritoriju rekultivāciju</t>
  </si>
  <si>
    <t>2.6.1. Veicināt dzīvojamo ēku energoefektivitātes paaugstināšanu</t>
  </si>
  <si>
    <t>2.6.2. Apzināt padomju laikā būvēto daudzdzīvokļu paneļu māju stāvokli un izstrādāt plānu turpmākai rīcībai</t>
  </si>
  <si>
    <t xml:space="preserve">2.6.3. Nodrošināt dzīvojamo zonu publiskās ārtelpas labiekārtošanu atbilstoši izstrādātiem projektiem </t>
  </si>
  <si>
    <t>3.1.1. Organizēt ikgadēju projektu konkursu vietējo iniciatīvu atbalstam apkārtējās vides labiekārtošanā</t>
  </si>
  <si>
    <t>3.1.2. Atbalstīt citu institūciju organizētās aktivitātes, kas paaugstina vides kvalitāti</t>
  </si>
  <si>
    <t>3.1.3. Sniegt atbalstu jaunu namu apsaimniekotāju organizāciju veidošanai</t>
  </si>
  <si>
    <t>5VTP</t>
  </si>
  <si>
    <t>1.1.3. Veikt sistemātisku  izglītības un sporta nozaru attīstības analīzi</t>
  </si>
  <si>
    <t>1.1.5. Uzlabot visu izglītības procesā iesaistīto institūciju savstarpējo sadarbību</t>
  </si>
  <si>
    <t>1.1.6. Racionāli izmantot esošo izglītības iestāžu infrastruktūru</t>
  </si>
  <si>
    <t>1.2.1. Sistemātiski iesaistīt pedagogus tālākizglītības procesā</t>
  </si>
  <si>
    <t>1.2.2. Atbalstīt izglītības iestāžu tehnisko darbinieku tālākizglītību</t>
  </si>
  <si>
    <t>1.2.3. Izveidot atbalsta sistēmu pedagogiem</t>
  </si>
  <si>
    <t>1.2.4. Nodrošināt sistemātisku metodisko palīdzību vispārizglītojošajām izglītības iestādēm</t>
  </si>
  <si>
    <t>1.2.5. Veicināt un atbalstīt pedagogu radošo darbību un pieredzes apmaiņu</t>
  </si>
  <si>
    <t>1.3.1. Izveidot novada izglītības un sporta institūciju datu bāzi un nodrošināt tās pieejamību</t>
  </si>
  <si>
    <t>1.3.2. Integrēt informācijas un komunikāciju tehnoloģijas (IKT) izglītības procesā</t>
  </si>
  <si>
    <t>1.3.3. Sistemātiski apkopot un papildināt esošo informāciju par izglītības un sporta norisēm katrā teritoriālajā vienībā</t>
  </si>
  <si>
    <t>1.4.1. Nodrošināt sistemātisku sadarbību pašvaldības noslēgto līgumu ietvaros un paplašināt sadarbības partneru loku</t>
  </si>
  <si>
    <t>1.4.2. Veidot sadarbību ar Rīgas plānošanas reģionu, valsts izglītības un sporta institūcijām, Latvijas un citu valstu pašvaldībām izglītības un sporta jomā</t>
  </si>
  <si>
    <t>2.1.1. Paaugstināt izglītības iestāžu energoefektivitāti</t>
  </si>
  <si>
    <t>2.1.2. Renovēt un rekonstruēt izglītības iestāžu ēkas</t>
  </si>
  <si>
    <t>2.1.3. Pilnveidot izglītības iestāžu sporta bāzes</t>
  </si>
  <si>
    <t>2.2.1. Sakārtot izglītības iestāžu un sporta objektu inženiertehnisko tīklu un palīgtelpu tehnisko stāvokli</t>
  </si>
  <si>
    <t>2.2.2. Atjaunot izglītības iestāžu sanitāro mezglu un ēdināšanas blokus un aprīkojumu</t>
  </si>
  <si>
    <t>2.2.3. Sakārtot un labiekārtot izglītības iestāžu teritorijas</t>
  </si>
  <si>
    <t>2.2.4. Uzlabot drošību visās izglītības iestādēs</t>
  </si>
  <si>
    <t>2.3.1. Uzlabot visu izglītības iestāžu audzēkņu pārvadājumus ar sabiedrisko transportu vai pašvaldības autobusiem</t>
  </si>
  <si>
    <t>2.3.2. Uzlabot izglītības iestāžu un sporta objektu pieejamību cilvēkiem ar funkcionāliem traucējumiem</t>
  </si>
  <si>
    <t>3.1.1. Nodrošināt speciālo izglītības programmu realizāciju augstā kvalitātē</t>
  </si>
  <si>
    <t>3.1.2. Nodrošināt speciālo programmu pieejamību pirmsskolas izglītības iestādēs</t>
  </si>
  <si>
    <t>3.2.1. Modernizēt izglītības iestāžu materiāli tehnisko bāzi un pilnveidot aprīkojumu</t>
  </si>
  <si>
    <t>3.2.2. Nodrošināt dabas zinību mācību priekšmetu standartu ieviešanu atbilstoši noteiktajām prasībām</t>
  </si>
  <si>
    <t>3.2.3. Pilnveidot aprīkojumu sporta izglītības programmu īstenošanai</t>
  </si>
  <si>
    <t>3.3.1. Nodrošināt plašu un mūsdienīgu interešu izglītības programmu piedāvājumu vispārējās izglītības iestādēs</t>
  </si>
  <si>
    <t>3.3.2. Atbalstīt bērnu un jauniešu kolektīvu gatavošanos un dalību Latvijas skolu jaunatnes dziesmu un deju svētkos un citos pasākumos</t>
  </si>
  <si>
    <t>3.3.3. Atbalstīt profesionālās ievirzes un interešu izglītībā iesaistīto bērnu un jauniešu aktīvu līdzdalību novada un citu institūciju organizētajos pasākumos</t>
  </si>
  <si>
    <t>3.3.4. Sniegt atbalstu augstu rezultātu sasniegšanai sportā</t>
  </si>
  <si>
    <t>3.3.5. Veicināt bērnu un jauniešu piedalīšanos dažāda mēroga sacensībās, konkursos un projektos</t>
  </si>
  <si>
    <t>3.3.6. Integrēt vides un uzņēmējdarbības programmas izglītības procesā</t>
  </si>
  <si>
    <t>4.1.1. Atbalstīt mūžizglītības programmu izstrādi novada izglītības iestādēs</t>
  </si>
  <si>
    <t>4.1.2. Nodrošināt pamata un vidējās izglītības iegūšanas iespējas pieaugušajiem</t>
  </si>
  <si>
    <t>4.2.1. Veicināt bērnu un jauniešu vecāku līdzdalību izglītības iestāžu attīstībā</t>
  </si>
  <si>
    <t>4.2.2. Aktivizēt bērnu un jauniešu vecāku iesaistīšanos izglītības iestāžu organizētajos pasākumos</t>
  </si>
  <si>
    <t>5.1.1. Veicināt jauniešu aktīvu līdzdalību ar jaunatni saistīto lēmumu pieņemšanā Ogres novada pašvaldībā</t>
  </si>
  <si>
    <t>5.1.2. Veicināt starpnovadu un starptautisko sadarbību</t>
  </si>
  <si>
    <t>5.2.1. Regulāri apkopot un analizēt informāciju par jauniešu dzīves kvalitāti novadā</t>
  </si>
  <si>
    <t>5.2.2. Nodrošināt savstarpēju informācijas apmaiņu starp jauniešiem, pašvaldību un jauniešu organizācijām visā novada teritorijā</t>
  </si>
  <si>
    <t>5.2.3. Veicināt informācijas pieejamību par jauniešu neformālās izglītības iespējām Ogres novadā, Latvijā un Eiropā</t>
  </si>
  <si>
    <t>5.3.1. Attīstīt piemērotu infrastruktūru jauniešu aktivitātēm</t>
  </si>
  <si>
    <t>5.4.1. Palielināt un attīstīt neformālās un interešu izglītības pieejamību</t>
  </si>
  <si>
    <t>5.4.2. Veicināt jauniešu brīvprātīgo darbu</t>
  </si>
  <si>
    <t>5.4.3. Organizēt brīvā laika pavadīšanas nometnes mācību brīvlaikā</t>
  </si>
  <si>
    <t>5.5.1. Veicināt jauniešu integrāciju darba tirgū</t>
  </si>
  <si>
    <t>5.5.2. Nodrošināt karjeras izglītības atbalstu jauniešiem</t>
  </si>
  <si>
    <t>1.1.1. Veikt sistemātisku kultūras nozares attīstības analīzi</t>
  </si>
  <si>
    <t>1.1.2. Uzlabot visu kultūras procesā iesaistīto institūciju savstarpējo sadarbību</t>
  </si>
  <si>
    <t>1.1.3. Nodrošināt savāktā novadpētniecības mantojuma kvalitatīvu uzskaiti, saglabāšanu un pieejamību</t>
  </si>
  <si>
    <t>1.2.1. Sistemātiski iesaistīt kultūras darba speciālistus tālākizglītības procesā</t>
  </si>
  <si>
    <t>1.2.2. Atbalstīt pieredzes apmaiņas kultūras pasākumu organizēšanā</t>
  </si>
  <si>
    <t>1.3.1. Iekļaut izglītības iestāžu bibliotēkas vienotā bibliotēku informācijas sistēmā (BIS)</t>
  </si>
  <si>
    <t>1.3.2. Nodrošināt sistemātisku un operatīvu informācijas par kultūras aktivitātēm pieejamību</t>
  </si>
  <si>
    <t>1.3.3. Sistemātiski apkopot un papildināt esošo informāciju par kultūras mantojumu un mūsdienu kultūras procesiem katrā teritoriālajā vienībā</t>
  </si>
  <si>
    <t>1.4.1. Nodrošināt sistemātisku sadarbību kultūrā pašvaldības noslēgto līgumu ietvaros un paplašināt sadarbības partneru loku</t>
  </si>
  <si>
    <t>2.1.1. Uzlabot kultūras institūciju infrastruktūru</t>
  </si>
  <si>
    <t>2.1.2. Paaugstināt kultūras objektu energoefektivitāti</t>
  </si>
  <si>
    <t xml:space="preserve">2.1.3. Atjaunot pašvaldības īpašumā un valdījumā esošos kultūras pieminekļus  </t>
  </si>
  <si>
    <t>2.1.4. Apzināt kultūras piedāvājumu un kultūrvidi degradējošu vides objektus un veikt pasākumus to sakārtošanai</t>
  </si>
  <si>
    <t>2.2.1. Sakārtot kultūras iestāžu inženiertehniskos tīklus un palīgtelpas</t>
  </si>
  <si>
    <t>2.2.2. Uzlabot kultūras iestāžu apmeklētāju drošību</t>
  </si>
  <si>
    <t>2.2.3. Uzlabot amatiermākslas kolektīvu mēģinājumu un koncertdarbības vidi</t>
  </si>
  <si>
    <t>2.2.4. Nodrošināt pašvaldības kultūras objektu pieejamību cilvēkiem ar īpašām vajadzībām</t>
  </si>
  <si>
    <t>2.2.5. Uzlabot kultūras institūciju materiāli tehnisko bāzi</t>
  </si>
  <si>
    <t>2.2.6. Turpināt kultūras institūciju informatizāciju</t>
  </si>
  <si>
    <t>2.2.7. Nodrošināt mobilās bibliotēkas pakalpojumus</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</si>
  <si>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</si>
  <si>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</si>
  <si>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</si>
  <si>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</si>
  <si>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</si>
  <si>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</si>
  <si>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</si>
  <si>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</si>
  <si>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</si>
  <si>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4.1.1. Organizēt ikgadēju kultūras projektu konkursu vietējo kultūras aktivitāšu stiprināšanai un jaunu, alternatīvu iniciatīvu atbalstam</t>
  </si>
  <si>
    <t>4.1.2. Veicināt brīvprātīgo iesaistīšanos vietējas nozīmes pasākumu organizēšanā</t>
  </si>
  <si>
    <t>4.1.3. Atbalstīt visu paaudžu iedzīvotāju iesaistīšanos kultūrizglītības procesā</t>
  </si>
  <si>
    <t>1.1.1. Veikt novada ainavu inventarizāciju un izstrādāt ainavu kopšanas, uzturēšanas, saglabāšanas un apzaļumošanas noteikumus</t>
  </si>
  <si>
    <t>2.1.1. Samazināt bīstamo kravu iespējamā piesārņojuma riska līmeni apdzīvotās vietās</t>
  </si>
  <si>
    <t>2.2.1. Samazināt trokšņa līmeni un uzlabot gaisa kvalitāti Ogres pilsētā</t>
  </si>
  <si>
    <t>3.1.1. Iespēju robežās īstenot Dabas aizsardzības plānos (DAP) ietvertos pasākumus, kuros kā atbildīgā institūcija ir norādīta pašvaldība</t>
  </si>
  <si>
    <t>3.1.2. Sadarbībā ar citām institūcijām vienoties par Īpaši aizsargājamo dabas teritorijas (ĪADT) „Ogres upes ielejas” apsaimniekošanas organizācijas izveidi</t>
  </si>
  <si>
    <t>3.1.3. Veikt dabas pieminekļu un dabas objektu labiekārtošanu</t>
  </si>
  <si>
    <t>3.1.4. Piedalīties informācijas par dabas pieminekļiem un dabas objektiem izplatīšanā</t>
  </si>
  <si>
    <t>4.1.1. Izstrādāt un ieviest vides komunikācijas plānu (sabiedrības izglītošana un informēšana par vides jautājumiem), iesaistot sabiedrību</t>
  </si>
  <si>
    <t>1.1.1. Pilnveidot pašvaldības pārvaldes struktūru</t>
  </si>
  <si>
    <t>1.1.2. Uzlabot finanšu vadības sistēmu</t>
  </si>
  <si>
    <t>1.1.3. Izveidot vienotu personāla vadības sistēmu</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</si>
  <si>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</si>
  <si>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</si>
  <si>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</si>
  <si>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</si>
  <si>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1.4.2. Uzlabot pašvaldības policijas materiāli tehnisko bāzi</t>
  </si>
  <si>
    <t>1.4.3. Atskurbšanas telpu izveide Ogrē</t>
  </si>
  <si>
    <t>2.1.1. Izveidot vienotu pašvaldības komunikāciju un informācijas sistēmu</t>
  </si>
  <si>
    <t>2.2.1. Aktivizēt iedzīvotājus izmantot pašvaldības e-pakalpojumus</t>
  </si>
  <si>
    <t>2.2.2. Paplašināt informācijas par pašvaldību pieejamību plašam sabiedrības lokam</t>
  </si>
  <si>
    <t>2.2.3. Bezmaksas bezvadu interneta pieejas zonu paplašināšana</t>
  </si>
  <si>
    <t>3.1.1. Sekmēt pilsonisko izglītību un iedzīvotāju līdzdalību sabiedriskajos procesos</t>
  </si>
  <si>
    <t>3.1.2. Izmantot IKT interaktīvās iespējas iedzīvotāju un pašvaldības komunikācijā</t>
  </si>
  <si>
    <t>3.1.3. Veicināt dialogu starp pašvaldību, NVO un interešu grupām</t>
  </si>
  <si>
    <t>4.1.1.uzdevums. Īstenot Zīmola ieviešanas plānu pašvaldībā</t>
  </si>
  <si>
    <t>Sasaiste ar rīcības plānu (uzdevums)</t>
  </si>
  <si>
    <t>Pasākums/Aktivitāte</t>
  </si>
  <si>
    <t>Pasākuma/Aktivitātes nozīme</t>
  </si>
  <si>
    <t>Kopējās izmaksas 2018.gadā, EUR</t>
  </si>
  <si>
    <t>Kopējās izmaksas 2020.gadā</t>
  </si>
  <si>
    <t>Kopējās izmaksas EUR 2018.gadā</t>
  </si>
  <si>
    <t>Kopējās izmaksas EUR 2019.gadā</t>
  </si>
  <si>
    <t xml:space="preserve">Pasākuma/aktivitātes kopējās izmaksas </t>
  </si>
  <si>
    <r>
      <t>Finanšu avots</t>
    </r>
    <r>
      <rPr>
        <sz val="10"/>
        <rFont val="Arial"/>
        <family val="2"/>
        <charset val="186"/>
      </rPr>
      <t>,(ja pašvaldības budžets, tad jānorāda vadības funkcija pašvaldības budžetā)</t>
    </r>
  </si>
  <si>
    <t>Pasākuma/ Aktivitātes ieviešanas laiks</t>
  </si>
  <si>
    <t>Par psākuma/aktivitātes  ieviešanu atbildīgā struktūrvienība, iestāde, kapitālsabiedrība</t>
  </si>
  <si>
    <t>Kopējās izmaksas EUR 2020.gadā</t>
  </si>
  <si>
    <t xml:space="preserve">Pasākuma/ aktivitātes kopējās izmaksas EUR </t>
  </si>
  <si>
    <t>Informatīvi, izglītojoši pasākumi un papildus pabalsta noteikšana Ogres novada audžuģimenēm</t>
  </si>
  <si>
    <t>2020.</t>
  </si>
  <si>
    <t>Ogres bāriņtiesa</t>
  </si>
  <si>
    <t>Atelpas brīža pakalpojuma izveide</t>
  </si>
  <si>
    <t>Mobilo brigāžu izveide</t>
  </si>
  <si>
    <t>Ogres novada Sociālais dienests</t>
  </si>
  <si>
    <t>Pasākumi veselības veicināšanai un slimību profilaksei Ogres novada iedzīvotājiem</t>
  </si>
  <si>
    <t>2019.</t>
  </si>
  <si>
    <t>Veselības veicināšanas nodaļa</t>
  </si>
  <si>
    <t>"Ogres novada rīcības plāns 2018.-2020. gadam"</t>
  </si>
  <si>
    <t>Pasākuma/Aktivites rezultatīvie rādītāji</t>
  </si>
  <si>
    <t>Sadarbība ar jauniešu un sabiedriskajām organizācijām sabiedriskās kārtības un drošības uzlabošanai</t>
  </si>
  <si>
    <t>Izglītojoši pasākumi (lekcijas, semināri, pārrunas) izglītības iestādēs par drošības un kārtības jautājumiem</t>
  </si>
  <si>
    <t>Informatīvi pasākumi (t.sk. preses brīfingi) novada iedzīvotajiem par administratīvo pārkāpumu prevenciju (ar masu informācijas līdzekļu starpniecību)</t>
  </si>
  <si>
    <t xml:space="preserve">Dienesta automašīnu parka atjaunošana un speciālā aprīkojuma uzlabošana 
</t>
  </si>
  <si>
    <t xml:space="preserve">
Jaunās paaudzes video reģistratoru iegāde un veco reģistratoru nomaiņa dienesta automašīnās.</t>
  </si>
  <si>
    <t>Pašvaldības policija</t>
  </si>
  <si>
    <t>Kapu digitalizācija</t>
  </si>
  <si>
    <t>Veikta 1 digitalizācija</t>
  </si>
  <si>
    <t>Būvprojekta izstrāde Adrekašu kapličas būvniecībai</t>
  </si>
  <si>
    <t>1 būvprojekts</t>
  </si>
  <si>
    <t>Mazozolu pagasta pārvalde</t>
  </si>
  <si>
    <t>Taurupes pagasta pārvalde</t>
  </si>
  <si>
    <t>2018-2020</t>
  </si>
  <si>
    <t>Apzināti kultūras nozares resursi, izstrādāts kultūras nozares pārvaldes modelis un sagatavots vidēja termiņa attīstības plāns</t>
  </si>
  <si>
    <t>Ogres novada kultūras centrs</t>
  </si>
  <si>
    <t>Pārskata sagatavošana par novada bibliotēku darbu</t>
  </si>
  <si>
    <t>Sagatavots ikgadējs pārskats par novada bibliotēku darbu konkrētā gadā</t>
  </si>
  <si>
    <t>Ogres centrālā bibliotēka</t>
  </si>
  <si>
    <t>„Ievērojamo novadnieku kalendāra” pārveide elektroniskā formā</t>
  </si>
  <si>
    <t xml:space="preserve">Elektroniskā formā izveidots „Ievērojamo novadnieku kalendārs”, nodrošinot neierobežotu pieejamību </t>
  </si>
  <si>
    <t>Novadpētniecības materiālu mapju un izstāžu veidošana</t>
  </si>
  <si>
    <t>Novada pagastos esošā kultūrvēstures mantojuma kolekciju uzskaites un saglabāšanas nodrošināšana</t>
  </si>
  <si>
    <t>Veikta uzskaite un sākotnēja konservācija Meņģeles un Madlienas pagastos esošajām novadpētniecības kolekcijām</t>
  </si>
  <si>
    <t>Informatīvo semināru organizēšana kultūras un tautas namu vadītājiem un speciālistiem par gadā plānotajiem valsts nozīmes pasākumiem un dalību tajos</t>
  </si>
  <si>
    <t xml:space="preserve">Noorganizēti 2 informatīvie seminārus gadā kultūras un tautas namu vadītājiem un speciālistiem par gadā plānotajiem valsts nozīmes pasākumiem un dalību tajos </t>
  </si>
  <si>
    <t>Ogres vēstures un mākslas muzejs</t>
  </si>
  <si>
    <t>Profesionālās pilnveides semināru organizēšana reģiona publisko bibliotēku darbiniekiem</t>
  </si>
  <si>
    <t>Noorganizēti 5 profesionālās pilnveides semināri gadā reģiona publisko bibliotēku darbiniekiem</t>
  </si>
  <si>
    <t>Profesionālās pilnveides semināru organizēšana novada kultūras un tautas namu darbiniekiem</t>
  </si>
  <si>
    <t>Noorganizēti 4 profesionālās pilnveides semināri gadā novada kultūras un tautas namu darbiniekiem</t>
  </si>
  <si>
    <t>Divu pieredzes apmaiņas braucienu organizēšana publisko bibliotēku darbiniekiem</t>
  </si>
  <si>
    <t>Noorganizēti divi  pieredzes apmaiņas braucieni gadā: viens uz citu reģionu labākajām bibliotēkām, otrs – uz kādu Ogres reģiona publisko bibliotēku</t>
  </si>
  <si>
    <t>Piedalīšanās Zemgales reģionālajā seminārā</t>
  </si>
  <si>
    <t>Noorganizēta Ogres novada bibliotekāru dalība reģionālajā seminārā un prezentēta Ogres reģiona bibliotēku darba pieredze</t>
  </si>
  <si>
    <t>Pieredzes apmaiņas braucienu organizēšana muzeja darbiniekiem</t>
  </si>
  <si>
    <t>Noorganizēti 2 pieredzes apmaiņas braucieni gadā uz muzejiem Latvijas reģionos</t>
  </si>
  <si>
    <t>Divu pieredzes apmaiņas braucienu organizēšana tautas un kultūras namu darbiniekiem</t>
  </si>
  <si>
    <t>Noorganizēti divi pieredzes apmaiņas braucieni gadā: viens uz citu sadraudzības pašvaldību, otrs – uz citu pašvaldību kultūras institūcijām</t>
  </si>
  <si>
    <t>Sadarbības līguma ar Ikšķiles, Lielvārdes un Ķeguma pašvaldībām ietvaros plānoto pasākumu nodrošināšana</t>
  </si>
  <si>
    <t>Metodiskā un konsultatīvā atbalsta sniegšana Ogres reģiona novadu bibliotēkām</t>
  </si>
  <si>
    <t>Noorganizēti kopīgi starpnovadu pasākumi kultūras jomā atbilstoši katra gada plānam</t>
  </si>
  <si>
    <t>Noslēgti līgumi ar Lielvārdes, Ikšķiles, Ķeguma novadu pašvaldībām un Ogres tehnikumu par reģiona galvenās bibliotēkas funkciju veikšanu</t>
  </si>
  <si>
    <t>Valsts un vietējas nozīmes kultūras pieminekļu apsekošana un novērtēšana</t>
  </si>
  <si>
    <t>Pasākumi kultūrvēsturisko objektu sakārtošanai</t>
  </si>
  <si>
    <t>Noorganizētas 2 talkas kultūras objektu sakopšanai</t>
  </si>
  <si>
    <t>Iekārtota jauna muzeja pastāvīgā ekspozīcija. Ekspozīcijā iekļauta informācijas pieejamības iespēja cilvēkiem ar redzes traucējumiem</t>
  </si>
  <si>
    <t xml:space="preserve"> Iekārtota jauna muzeja pastāvīgā ekspozīcija. Ekspozīcijā iekļauta informācijas pieejamības iespēja cilvēkiem ar redzes traucējumiem </t>
  </si>
  <si>
    <t>Jaunu amatiermākslas kolektīvu izveide kultūras un tautas namos</t>
  </si>
  <si>
    <t>Nodrošināts atbalsts jaunu amatiermākslas kolektīvu darbības nodrošināšanai</t>
  </si>
  <si>
    <t>Ogres Kultūras centrs, pagastu pārvaldes</t>
  </si>
  <si>
    <t>Jaunu interešu klubu izveidošana pašvaldības kultūras institūcijās</t>
  </si>
  <si>
    <t>Pašvaldības telpu un aprīkojuma nodrošinājums jaunu vietējo interešu klubu darbības nodrošināšanai</t>
  </si>
  <si>
    <t>Kultūras darba koordinatore, pagastu pārvaldes</t>
  </si>
  <si>
    <t>Amatiermākslas konkursu, atskaites pasākumu plānošana un organizēšana pamatdarbības nozarēs</t>
  </si>
  <si>
    <t>Noorganizētas skates deju kolektīviem, koriem, vokālajiem ansambļiem un citiem kolektīviem</t>
  </si>
  <si>
    <t>Ogres Vēstures un mākslas muzejs</t>
  </si>
  <si>
    <t>Madlienas pagasta pārvalde</t>
  </si>
  <si>
    <t>Suntažu pagasta pārvalde</t>
  </si>
  <si>
    <t>Ķeipenes pagasta pārvalde</t>
  </si>
  <si>
    <t>Tautas tērpu iegāde amatiermākslas kolektīviem</t>
  </si>
  <si>
    <t>Amatiermākslas kolektīvu dalība starpnovadu Dziesmu un deju svētkos</t>
  </si>
  <si>
    <t>Nemateriālā kultūras mantojuma procesa nepārtrauktības nodrošināšana</t>
  </si>
  <si>
    <t>Meņģeles tautas nama deju kolektīva tērpu komplektu atjaunošana</t>
  </si>
  <si>
    <t>Lauberes pagasta pārvalde</t>
  </si>
  <si>
    <t>Meņģeles pagasta pārvalde</t>
  </si>
  <si>
    <t>Ogresgala pagasta pārvalde</t>
  </si>
  <si>
    <t>Suntažu kultūras nama kolektīvu tērpu komplektu atjaunošana</t>
  </si>
  <si>
    <t>Taurupes tautas nama kolektīvu tērpu komplektu atjaunošana</t>
  </si>
  <si>
    <t>Izgatavoti, papildināti un atjaunoti tērpu komplekti Ogresgala Tautas nama bērnu deju kolektīviem, gatavojoties 2020.gada Skolu jaunatnes Dziesmu un deju svētkiem</t>
  </si>
  <si>
    <t>Iegādāti instrumenti pūtēju orķestrim „Horizonts”</t>
  </si>
  <si>
    <t>Iegādāti instrumenti Madlienas pūtēju orķestrim</t>
  </si>
  <si>
    <t>Atbalsts pašvaldības amatiermākslas kolektīvu dalībai starptautiskajos pasākumos</t>
  </si>
  <si>
    <t>Finansiāli atbalstīti 3 - 4 amatiermākslas kolektīvi dalībai starptautiskajos pasākumos saskaņā ar nolikumu</t>
  </si>
  <si>
    <t>vietējo mākslinieku, mūzikas un mākslas skolu audzēkņu piedalīšanos plānošana un organizēšana</t>
  </si>
  <si>
    <t>Noorganizēti 2 pasākumi gadā katrā pagastā un pilsētā ar vietējo mākslinieku un novada mūzikas un mākslas skolu audzēkņu piedalīšanos</t>
  </si>
  <si>
    <t>Ogres novada kultūras centrs, pagastu pārvaldes, iestāžu vadītāji</t>
  </si>
  <si>
    <t>Profesionālu mākslinieku darbu pieejamība Ogres novada iedzīvotājiem</t>
  </si>
  <si>
    <t>Noorganizētas 3 profesionālu mākslinieku izstādes gadā</t>
  </si>
  <si>
    <t>Novada kultūrvēsturiskā mantojuma popularizēšana, objektu iekļaušana tūrisma maršrutos</t>
  </si>
  <si>
    <t>Noorganizētas 5 publiskās ekskursijas pa Ogres novadu</t>
  </si>
  <si>
    <t xml:space="preserve">Apmācības IT pamatprasmēs </t>
  </si>
  <si>
    <t>Apmācīti 70 sociāli neaizsargāti (bezdarbnieki, pensionāri) cilvēki gadā</t>
  </si>
  <si>
    <t>Iedzīvotāju apmācību organizēšana kultūrtūrisma gidu pakalpojumu sniegšanai</t>
  </si>
  <si>
    <t>Noorganizētas 8 „ Gidu skolas” nodarbības gadā Ogres novada iedzīvotājiem</t>
  </si>
  <si>
    <t>Ogres novada kultūras nozares vidēja termiņa attīstības plāna izstrāde 2019-2021</t>
  </si>
  <si>
    <t>Ogres novada kultūras pasākumu mārketinga aktivitātes</t>
  </si>
  <si>
    <t>Pastāvīgi veitks kultūras pasākumu marketings</t>
  </si>
  <si>
    <t>Pilsētas un novada kultūras pasākumu organizēšana</t>
  </si>
  <si>
    <t>Noorganizētas 300 kultūras norises gadā</t>
  </si>
  <si>
    <t>Kultūras kartes pastāvīga papildināšana</t>
  </si>
  <si>
    <t>Ikgadēja KM Kultūras kartes papildināšana</t>
  </si>
  <si>
    <t>Ogres novada kultūras centrs, pagastu pārvaldes</t>
  </si>
  <si>
    <t>Brīvprātīgo iesaiste kultūras pasākumu organizēšanā un OKC ikdienas darbā</t>
  </si>
  <si>
    <t xml:space="preserve"> Jauniešu mājas (Ogres bērnu un jauniešu centrs, Jauniešu iniciatīvas centrs un jauniešu dome, citas nevalstiskās organizācijas) izveide </t>
  </si>
  <si>
    <t>Attīstīt STEM pulciņu pieejamību pilsētā- automodelisma pulciņa izveide</t>
  </si>
  <si>
    <t>Ogres Bērnu un Jauniešu centrs</t>
  </si>
  <si>
    <t>Ogres Vēstures un mākslas muzeja krājuma glabāšanas apstākļu uzlabošana</t>
  </si>
  <si>
    <t>Ogres novada kultūras pieminekļu, nozīmīgu kultūrvēsturisko objektu elektoniskās datu bāzes izveidošana</t>
  </si>
  <si>
    <t xml:space="preserve">Izveidota datu bāze nozīmīgu novada kultūrvēsturisko objektu apkopošanai </t>
  </si>
  <si>
    <t xml:space="preserve">Rotaslietas -bruņurupuču saktas ar važiņām folkloras kopai SAULE.(vienas cena ap 220.-EUR) </t>
  </si>
  <si>
    <t>Madlienas vidusskolas tehniskā personāla profesionālo iemaņu papildināšana atbilstoši valstī noteiktajām normatīvo aktu prasībām</t>
  </si>
  <si>
    <t>Pedagoga kvalifikācijas un darba kvalitatīvo rādītāju pieaugums</t>
  </si>
  <si>
    <t>Skolas tehniskā personāla darba kvalitātes uzlabošanās un zināšanu paaugstināšanās savā veicamajā darbā</t>
  </si>
  <si>
    <t>Racionāli pārvaldīta infrastruktūra, regulāra plānošana, sasniegtā analīze</t>
  </si>
  <si>
    <t xml:space="preserve"> Mājturības un tehnoloģiju mācību priekšmetu materiāltehniskās bāzes nodrošināšana kvalitatīva un mūsdienīga mācību procesa organizēšanai </t>
  </si>
  <si>
    <t xml:space="preserve"> Mācību un interešu izglītībā nodarbināto jauniešu motivācijas paaugstināšana un aktivitāšu atbalstīšana </t>
  </si>
  <si>
    <t xml:space="preserve"> Konkurētspējas paaugstināšana vispārējas vidējās izglītības programmas apgūstošajiem jauniešiem piedāvājot iespēju apgūt uzņēmējdarbības pamatus un B kategorijas autovadītāja apliecību </t>
  </si>
  <si>
    <t>Iekārtots mūsdienu prasībām atbilstošs mājturības un tehnoloģiju kabinets</t>
  </si>
  <si>
    <t>Madlienas vidusskola</t>
  </si>
  <si>
    <t>Skolēnu vecāku konferences, produktīvākas un jēgpilnākas sadarbības nodrošināšanai, organizēšana Madlienas vidusskolā</t>
  </si>
  <si>
    <t>Izglītojošu lekciju un darba grupu organizēšana skolēnu vecākiem izglītības, audzināšanas un psiholoģiskos jautājumos Madlienas vidusskolā</t>
  </si>
  <si>
    <t>2019-2020</t>
  </si>
  <si>
    <t xml:space="preserve"> Suntažu pašvaldības teritorijā esoši vidi degradējošo objektu sakārtošana, nojaukšana vai teritorijas rekultivēšana </t>
  </si>
  <si>
    <t>Sakārtota vide un rasta iespēja interesentiem atpūsties dabā, kā arī nodarboties ar sportiskām aktivitātēm-pastaiga, skriešana, velobraukšana.</t>
  </si>
  <si>
    <t>Žurnāls "Potjomkina aka"</t>
  </si>
  <si>
    <t>Žurnāls "Potjomkina aka"  600 eks.(grāmata par aku un sava 
veida A.Sukuta dzīves kopsavilkums</t>
  </si>
  <si>
    <t>Ziedojumi</t>
  </si>
  <si>
    <t>Novada mēroga kultūras pasākumu organizēšana pamatdarbības nozarēs</t>
  </si>
  <si>
    <t>Nodrošināt Mazozolu pagasta deju kolektīva "Līčupīte" dalībniekus ar nepieciešamo inventāru</t>
  </si>
  <si>
    <t>Tiks nodrošināts nepieciešamais inventārs Mazozolu pagasta deju kolektīva "Līčupīte" dalībniekiem uz vispārējiem latviešu Dziesmu un Deju svētkiem</t>
  </si>
  <si>
    <t>Aizaugušā Vecupes posma tīrīšana (Līčupes vecā gultne)</t>
  </si>
  <si>
    <t>Ogres būvvalde</t>
  </si>
  <si>
    <t>Būvvaldes arhīva digitalizācija</t>
  </si>
  <si>
    <t xml:space="preserve"> Atbalsts sadarbības veidošanai starp novada un ārvalstu uzņēmējiem, t.sk. pašvaldības sadarbības partnervalstīs </t>
  </si>
  <si>
    <t>Noorganizētas pašvaldības pārstāvju un uzņēmēju kopīgas vizītes ārvalstīs</t>
  </si>
  <si>
    <t>Sabiedrisko attiecību nodaļa</t>
  </si>
  <si>
    <t>Informācijas izvietošana pašvaldības un apsaimniekotāja mājaslapā par aktuāliem jautājumiem infrastruktūras un mājokļu apsaimniekošanā</t>
  </si>
  <si>
    <t>Pašvaldības informatīvajā izdevumā un mājaslapā un apsaimniekotāja mājaslapā nodrošināta informācijas pieejamība par aktuāliem jautājumiem infrastruktūras un mājokļu apsaimniekošanā</t>
  </si>
  <si>
    <t>Sabiedrisko attiecību nodaļa, "Ogres namsaimnieks"</t>
  </si>
  <si>
    <t>Informācijas pieejamības nodrošināšana par daudzdzīvokļu māju energoefektivitātes paaugstināšanas iespējamajiem risinājumiem</t>
  </si>
  <si>
    <t>Informācijas pieejamības nodrošināšana par dzīvojamo zonu publiskās ārtelpas labiekārtošanu</t>
  </si>
  <si>
    <t xml:space="preserve"> Pašvaldības informatīvajā izdevumā un mājaslapā un apsaimniekotāja mājaslapā nodrošināta informācijas pieejamība par dzīvojamo zonu publisko ārtelpu labiekārtošanu </t>
  </si>
  <si>
    <t>Novada mājas lapas sadaļas "Jauniešiem" regulāra papildināšana</t>
  </si>
  <si>
    <t xml:space="preserve">Pašvaldības mājaslapas sadaļa "Jauniešiem" regulāri papildināta ar aktuālo informāciju par jauniešu iespējām līdzdarboties novada, valsts un starptautiskā līmenī </t>
  </si>
  <si>
    <t>Izglītības, kultūras un sporta pārvalde, Sabiedrisko attiecību nodaļa</t>
  </si>
  <si>
    <t>Vides komunikācijas plāna izstrāde</t>
  </si>
  <si>
    <t>Konkursa par sakoptāko īpašumu novadā un videi draudzīgu saimniekošanu (gan pilsētā, gan pagastos) organizēšana</t>
  </si>
  <si>
    <t>Izglītojošu pasākumu par vides jautājumiem organizēšana</t>
  </si>
  <si>
    <t>Noorganizēts ikgadējs konkurss</t>
  </si>
  <si>
    <t>Noorganizēti trīs izglītojošie pasākumi gadā</t>
  </si>
  <si>
    <t>Pašvaldības budžets (08.3301)</t>
  </si>
  <si>
    <t>Būvvalde, Nekustamo īpašumu pārvaldes nodaļa, Sabiedrisko attiecību nodaļa</t>
  </si>
  <si>
    <t>Izglītības, kultūras un sporta pārvalde, Būvvalde, Nekustamo īpašumu pārvaldes nodaļa, Sabiedrisko attiecību nodaļa</t>
  </si>
  <si>
    <t>Pašvaldības sadarbība ar ārvalstu partneriem</t>
  </si>
  <si>
    <t>Pašvaldības dalība starptautiskos projektos</t>
  </si>
  <si>
    <t>Pašvaldības pārstāvji piedalījušies 3 Ogres novada sadraudzības un sadarbības pašvaldību organizētajos pasākumos ik gadus, kā arī noorganizēts 1 pasākums novada sadraudzības un sadarbības pašvaldībām Ogrē</t>
  </si>
  <si>
    <t>Sabiedrisko attiecību nodaļa, Infrastruktūras veicināšanas nodaļa</t>
  </si>
  <si>
    <t>Pašvaldības e-pakalpojumu attīstība</t>
  </si>
  <si>
    <t>Pamatinformācijas uzturēšana pašvaldības mājas lapā 2 valodās</t>
  </si>
  <si>
    <t>Sabiedrisko attiecību nodaļa, Kanceleja</t>
  </si>
  <si>
    <t xml:space="preserve">Informācijas pieejamības pilnveide novadā par lauku teritorijas aktivitātēm </t>
  </si>
  <si>
    <t>Atbalsts iedzīvotāju iniciatīvām sabiedrībai nozīmīgu projektu īstenošanā</t>
  </si>
  <si>
    <t>Elektronisko iedzīvotāju aptauju organizēšana</t>
  </si>
  <si>
    <t>Pašvaldības aktivitātes sociālajos tīklos</t>
  </si>
  <si>
    <t>Noorganizētas iedzīvotāju aptaujas par aktuāliem jautājumiem ne retāk kā reizi mēnesī</t>
  </si>
  <si>
    <t>Veikta regulāra informācijas ievietošana sociālajos tīklos, nodrošinot informācijas pieejamību plašākam iedzīvotāju lokam</t>
  </si>
  <si>
    <t>Pašvaldības budžets (06.60006, 08.29011)</t>
  </si>
  <si>
    <t>Ogres novadā notiekošo pasākumu ikgadējā plāna izstrāde un publiskās pieejamības nodrošināšana</t>
  </si>
  <si>
    <t>Izstrādāts un interneta vidē publiski pieejams pasākumu plāns visam kārtējam gadam</t>
  </si>
  <si>
    <t>Portatīvā datora, personālā datora, skenera, printera A3 izdrukai iegāde Madlienas bibliotēkai</t>
  </si>
  <si>
    <t>Bibliotēkas izdevumi (08.2101)</t>
  </si>
  <si>
    <t>Mūzikas instrumenti regulāri ir uzskaņoti, saremontēti. Mūzikas klasē izveidota starpsiena jaunas mācību telpas izveidei.</t>
  </si>
  <si>
    <t xml:space="preserve">Pedagogi apmeklējuši kursus bērnu tiesību aizsardzībā, kursus par audzināšanas tēmu, profesionālās pilnveides kursus, seminārus, meistarklases. Iegūta tālākizglītība klarnetes spēles pedagogam. </t>
  </si>
  <si>
    <t>Pedagogi apmeklējuši un paši piedalījušies izstādēs, koncertos, festivālos, ieguvuši pieredzi, apmeklējot līdzīgas skolas Latvijā un ārzemēs.</t>
  </si>
  <si>
    <t>Mūzikas instrumentu skaņošana un remonts</t>
  </si>
  <si>
    <t>Pedagogu tālākizglītības aktivitātes</t>
  </si>
  <si>
    <t>Pedagogu pieredzes apmaiņas aktivitātes</t>
  </si>
  <si>
    <t>2018.-2020.</t>
  </si>
  <si>
    <t>Kārļa Kažociņa Madlienas mūzikas un mākslas skola</t>
  </si>
  <si>
    <t>Audzēkņi nogādāti uz skolu un uz mājām no attālākiem pagastiem. Audzēkņi apmeklējuši konkursus, festivālus, meistarklases, mācību braucienus uz izstādēm, muzejiem</t>
  </si>
  <si>
    <t>Pie skolas ieejas izveidota uzbrauktuve cilvēkiem ar īpašām vajadzībām</t>
  </si>
  <si>
    <t>Izveidot pie skolas ieejas uzbrauktuvi cilvēkiem ar īpašām vajadzībām</t>
  </si>
  <si>
    <t>Skolēnu nogādāšana skola un uz dažādiem konkursiem un koncertiem</t>
  </si>
  <si>
    <t>Veikti ugunsdrošības pasākumi atbilstoši VUGD aktiem</t>
  </si>
  <si>
    <t>Apmeklēti kolektīvu kopmēģinājumi, skates, Dziesmu svētki, iegādāti tērpi.</t>
  </si>
  <si>
    <t>Audzēkņi apmeklējuši konkursus, festivālus, meistarklases, mācību braucienus uz izstādēm, muzejiem</t>
  </si>
  <si>
    <t>Dalība kolektīvu kopmēģinājumos, iegādāties tērpus Dziesmu svētkiem</t>
  </si>
  <si>
    <t>Piedalīties konkursos, festivālos, meistarklasēs mācību braucienos uz izstādēm un muzejiem</t>
  </si>
  <si>
    <t>Rīkotas izglītojošas lekcijas vecākiem, noorganizēti atklātie koncerti, izstādes, meistardarbnīcas.</t>
  </si>
  <si>
    <t>Izglītojošu lekciju organizēšana skolēnu vecākiem</t>
  </si>
  <si>
    <t>Pedagogi un audzēkņi piedalījušies draudzības festivālos, koncertos, izstādēs, kultūras programmu apmaiņā.</t>
  </si>
  <si>
    <t>Pilnveidotas esošās un izveidotas jaunas izglītības programmas pieaugušajiem un bērniem</t>
  </si>
  <si>
    <t xml:space="preserve">Audzēkņi iepazinuši tālākizglītības iespējas, tiekoties ar absolventiem, PIKC, mūzikas un mākslas vidusskolu  pārstāvjiem, apmeklējot izglītības iestādes </t>
  </si>
  <si>
    <t>Dalība festivālos, koncertos, izstādēs, kultūras programmu apmaiņā</t>
  </si>
  <si>
    <t>Audzēkņu un absolventu tikšanos organizēšana</t>
  </si>
  <si>
    <t xml:space="preserve">Pakalpojumu centra izveide cilvēkiem ar īpašam vajadzībām un sociāli maznodrošinātajiem </t>
  </si>
  <si>
    <t xml:space="preserve"> Pašvaldības dzīvoklī izveidots sociālo pakalpojumu centrs maznodrošinātām personām. </t>
  </si>
  <si>
    <t>Pagasta pārvalde un biedrība "Ģimenes darbnīca".</t>
  </si>
  <si>
    <t>Pašvaldības teritorijā esošo artēzisko urbumu apzināšana un kartēšana</t>
  </si>
  <si>
    <t>Pašvaldības teritorijā esošo neizmantoto urbumu tamponēšana</t>
  </si>
  <si>
    <t>Iegūta informācija par artēziskajiem urbumiem</t>
  </si>
  <si>
    <t>Tamponēts vismaz viens urbums</t>
  </si>
  <si>
    <t>Krapes pagasta pārvalde</t>
  </si>
  <si>
    <t xml:space="preserve">Pašvaldības teritorijā esošo vidi degradējošo objektu sakārtošana, nojaukšana vai teritorijas rekultivēšana </t>
  </si>
  <si>
    <t>Izstrādāti priekšlikumi vidi degradējošo objektu sakārtošanai</t>
  </si>
  <si>
    <t xml:space="preserve">Sadarbībā ar biedrību "Nāc kopā" uzsākta rekriācijas vietas Krapes muižas parka izpēte un atjaunošana. </t>
  </si>
  <si>
    <t>Biedrība "Nāc kopā" un Krapes pagasta pārvalde</t>
  </si>
  <si>
    <t>Pašvaldības teritorijā esošo publisko ūdeņu saglabāšana un pieguļošo teritoriju attīstīšana</t>
  </si>
  <si>
    <t>Izstrādāti noteikumi par Lobes Plaužu ezera apsaimniekošanu</t>
  </si>
  <si>
    <t>Vides fondi</t>
  </si>
  <si>
    <t>Aprēķināti derīgo izrakteņu krājumi un sagatavota dokumentācija karjera izstrādei</t>
  </si>
  <si>
    <t>Grāvkalni smilts - grants karjera izpēte un izstrādes projekta sagatavošana.</t>
  </si>
  <si>
    <t>Kontrolēt un ierobežot ruderālu un invazīvu sugu izplatīšanos, uzturēt parkmeža ainavu Ogres pilsētas teritorijā, trases starta laukumos. Veikti biotehniskie pasākumi agresīvu invazīvu sugu izplatīšanās ierobežošanai.</t>
  </si>
  <si>
    <t>Saglabāts mežiem  raksturīgais sugu sastāvs, novērsta biotopu sinantropizācija. Uzturēta parkmeža ainava Ogres pilsētas teritorijā,uzturētas ceļu un galveno taku malu joslas, novērsta ruderālo un invazīvo augu sugu izplatīšanās.</t>
  </si>
  <si>
    <t>PA "Zilo Kalnu Aģentūra"</t>
  </si>
  <si>
    <t>Izvietojot sociālā dienesta struktūrvienības vienā ēkā tiks nodrošināti pakalpojumi vienuviet, kā rezultātā tiks nodrošināta efektīvāka pārraudzība un uzlabota pakalpojuma kvalitāte</t>
  </si>
  <si>
    <t>Infrastruktūras veicināšanas nodaļa</t>
  </si>
  <si>
    <t xml:space="preserve"> Aktivitātes  atkarību izraisošo seku mazināšanā</t>
  </si>
  <si>
    <t>Ogres novada sociālā dienesta Profilakses punkts</t>
  </si>
  <si>
    <t>Attīstīt grupu darbu dažādām mērķgrupām</t>
  </si>
  <si>
    <t>Attīstītas 4 grupas dažādām mērķgrupām, ko nodrošina sociālais dienests</t>
  </si>
  <si>
    <t>Ogres novada sociālais dienests</t>
  </si>
  <si>
    <t>Aprīkojuma un inventāra atjaunošana  un iegāde Upes prospekta 16 darba vietu, arhīva un klientu lietu telpu aprīkošanai atbilstoši MK noteikumiem</t>
  </si>
  <si>
    <t>Dienas centra 'Saime'' pakalpojuma paplašināšana, lai sniegtu pakalpojumu lielākam pakalpojumu saņēmēju skaitam</t>
  </si>
  <si>
    <t>Radošo darbnīcu izveide personām ar garīga rakstura traucējumiem</t>
  </si>
  <si>
    <t>2019</t>
  </si>
  <si>
    <t>2020</t>
  </si>
  <si>
    <t>Pašvaldības speciālistu apmācības</t>
  </si>
  <si>
    <t>Juridiskā nodaļa</t>
  </si>
  <si>
    <t>EDUS sistēmas ieviešana</t>
  </si>
  <si>
    <t>Ieviesta EDUS sistēma, kas iepirkumu jomā atgādina par līgumu termiņiem un summām</t>
  </si>
  <si>
    <t>"Kopā jautrāk!" - Ogres novada pirmsskolas izglītības iestāžu bērnu vokālo ansambļu sadziedāšanās svētki</t>
  </si>
  <si>
    <t>VPII "Riekstiņš"</t>
  </si>
  <si>
    <t>VPII "Riekstiņš" apgaismojuma nomaiņa uz LED apgaismojumu</t>
  </si>
  <si>
    <t>Veikta apgaismojuma nomaiņa uz LED apgaismojumu visā VPII "Riekstiņš"</t>
  </si>
  <si>
    <t>Papildināt VPII "Riekstiņš" materiālo bāzi sporta aktivitātēm</t>
  </si>
  <si>
    <t>Papildināta VPII sporta materiālā bāze</t>
  </si>
  <si>
    <t xml:space="preserve"> VPII "Riekstiņš" Vecvecāku diena </t>
  </si>
  <si>
    <t>VPII "Riekstiņš"  Ģimenes dienas koncerts</t>
  </si>
  <si>
    <t>Tematisko izstāžu veidošana sadarbībā ar bērnu vecākiem</t>
  </si>
  <si>
    <t xml:space="preserve">  Organizēta VPII "Riekstiņš" Vecvecāku diena  </t>
  </si>
  <si>
    <t xml:space="preserve"> Organizēts VPII "Riekstiņš"  Ģimenes dienas koncerts </t>
  </si>
  <si>
    <t>Veidotas tematiskās izstādes sadarbībā ar bērnu vecākiem</t>
  </si>
  <si>
    <t>Sniegt regulāru informāciju iedzīvotajiem par kārtības un drošības jautājumu aktualitātēm.</t>
  </si>
  <si>
    <t>Katru gadu vai reizi divos gados tiek iegādāta viena jauna automašīna. Automašīnas tiek pielāgotas aizturēto pārvadāšanai. Aprīkotas ar bākugunīm, skaļruņiem, GPRS sistēmām, sakaru un video filmēšanas ierīcēm atbilstoši tehniskajām prasībām.</t>
  </si>
  <si>
    <t>ONPP iegādājas jaunus video reģistratorus labākas ierakstu kvalitātes nodrošināšanai.</t>
  </si>
  <si>
    <t xml:space="preserve"> Filmas par Ogri un ogrēniešiem uzņemšana </t>
  </si>
  <si>
    <t>Uzņemta filma, kas būs izmantojama Ogres pašvaldībai kā publicitātes materiāls pilsētas un novada popularizēšanai</t>
  </si>
  <si>
    <t>Latvijas Bibliotekāru biedrības Vidzemes nodaļas vasaras saieta-konferences organizēšana un uzņemšana Ogres novadā</t>
  </si>
  <si>
    <t>Noorganizēts LBB Vidzemes nodaļas vasaras saiets Ogres novadā</t>
  </si>
  <si>
    <t>Nomainīt Ogres Centrālās bibliotēkas Mācību klases datortehniku</t>
  </si>
  <si>
    <t>Ogres Centrālās bibliotēkas Mācību klases mācību procesam nepieciešamie datori nomainīti pret 10 jaudīgiem portatīvajiem datoriem</t>
  </si>
  <si>
    <t>1.Kursi pirmsskolas izglītības pedagogiem par "Kompetenču pieeju mācību saturā ",             2.Apmācības metodika STOP 4-7</t>
  </si>
  <si>
    <t>Kursi par pirmsskolas izglītības iestāžu pašvērtējuma izstrādi un iestāžu vadītāju vērtēšanu.</t>
  </si>
  <si>
    <t>Pilnveidot izglītības iestādes mājas lapu.</t>
  </si>
  <si>
    <t>Pastāvīgi papildināta izglītības iestādes mājas lapa</t>
  </si>
  <si>
    <t>Radošās un inovatīvās pedagogu darbības pieredzes apmaiņas pasākumi iestādē,novadā,republikā.</t>
  </si>
  <si>
    <t>Apmeklēti pieredzes apmaiņas pasākumi</t>
  </si>
  <si>
    <t>2018-2019</t>
  </si>
  <si>
    <t>2018</t>
  </si>
  <si>
    <t>VPII "Zelta sietiņš"</t>
  </si>
  <si>
    <t>Pakāpeniski nomainīt un  iegādāties jaunu,ergonomisku aprīkojumu grupās.</t>
  </si>
  <si>
    <t>Interešu pulciņus finansēt no pašvaldības vai valsts finansējuma.</t>
  </si>
  <si>
    <t>Atjaunots VPII aprīkojums</t>
  </si>
  <si>
    <t>Atrasts līdzfinansējums interešu pulciņu nodarbībām</t>
  </si>
  <si>
    <t>VPII "Zelta Sietiņš"</t>
  </si>
  <si>
    <t>Vecāku aktīva līdzdalība iestādes padomes darbībā.</t>
  </si>
  <si>
    <t>Sporta inventāra iegāde vispārējās izglītības iestādēs</t>
  </si>
  <si>
    <t>Iegādāts sporta un koriģējošās vingrošanas inventārs Ogresgala pamatskolā</t>
  </si>
  <si>
    <t>Ogresgala pamatskola</t>
  </si>
  <si>
    <t xml:space="preserve"> Sporta inventāra iegāde un aprīkojuma pilnveide profesionālās ievirzes sporta iestādēs </t>
  </si>
  <si>
    <t>Ogres basketbola skola</t>
  </si>
  <si>
    <t>Ogres novada un starpnovadu Skolēnu sporta pasākumu organizēšana</t>
  </si>
  <si>
    <t>Sportistu, sporta komandu un sporta biedrību atbalsts</t>
  </si>
  <si>
    <t>Tautas un augstu sasniegumu sporta pasākumu organizēšana</t>
  </si>
  <si>
    <t>Ogres novada sporta centrs</t>
  </si>
  <si>
    <t>Organizēti Ogres novada un starpnovadu Skolēnu sporta pasākumi</t>
  </si>
  <si>
    <t xml:space="preserve">Informāciju tehnoloģiju attīstības projekta izstrāde un ieviešana VPII
</t>
  </si>
  <si>
    <t>Kursi pedagogiem</t>
  </si>
  <si>
    <t>Kursi tehniskajam personālam</t>
  </si>
  <si>
    <t>Metodiskās apvienības novadā</t>
  </si>
  <si>
    <t>Iegādātas interaktīvās sistēmas un datortehnika VPII „Taurenītis”</t>
  </si>
  <si>
    <t>Apmeklēti kursi pedagogiem</t>
  </si>
  <si>
    <t>Apmeklēti kursi tehniskajiem darbiniekiem</t>
  </si>
  <si>
    <t>Novadītas 2-3 metodiskās apvienības              novada pirmsskolas iestādēs</t>
  </si>
  <si>
    <t>Skatuves aizkaru apstrāde VPII "Taurenītis" ar pretaizdegšanās līdzekli,Iekšējās ugunsdzēsības sistēmas nodrošināšana</t>
  </si>
  <si>
    <t>VPII "Taurenītis"</t>
  </si>
  <si>
    <t>Sporta inventāra papildināšana pirmsskolas izglītības iestādēs</t>
  </si>
  <si>
    <t>Montesori materiālu iegāde</t>
  </si>
  <si>
    <t>Radītas iespējas padziļināti strādāt pie bērnu fiziskās attīstības un organizēt sporta pasākumus</t>
  </si>
  <si>
    <t>Papildināti montesori materiāli logopēda kabinetā</t>
  </si>
  <si>
    <t>Izglītības iestādes padomes darbības pilnveidošana</t>
  </si>
  <si>
    <t>Organizēt pasākumus bērniem kopā ar vecākiem</t>
  </si>
  <si>
    <t>Pilnveidota VPII Taurenītis padomes darbība</t>
  </si>
  <si>
    <t>Organizēti pasākumi bērniem ar vecākiem</t>
  </si>
  <si>
    <t>VPII "Strautiņš"</t>
  </si>
  <si>
    <t>Radītas iespējas padziļināti strādāt pie bērnu fiziskās attīstības un organizēt sporta pasākumus VPII "Strautiņš"</t>
  </si>
  <si>
    <t>Rīkot atvērto durvju dienas</t>
  </si>
  <si>
    <t>Sporta pasākumu organizēšana kopā ar izglītojamo ģimeni</t>
  </si>
  <si>
    <t>Svētku un gadskārtu ieražu, atzīmējamo dienu jautrie brīži kopā ar folkloras kopām, mūzikas skolas audzēkņiem, vecvecākiem u.c.</t>
  </si>
  <si>
    <t>Sniegt izglītojamajiem zināšanas par tautas tradīcijām, ticējumiem</t>
  </si>
  <si>
    <t>Lejasdaugavas novadu iedzīvotāju iesaiste velo un ūdenstūrisma maršrutu par godu Latvijas simtgadei izstrādē, kā arī vides izglītošanā</t>
  </si>
  <si>
    <t xml:space="preserve"> Lejasdaugavas novadu iedzīvotāju iesaiste velo un ūdenstūrisma maršrutu par godu Latvijas simtgadei izstrādē, kā arī vides izglītošanā </t>
  </si>
  <si>
    <t xml:space="preserve">Projektu pieteikumu izstrāde; Projektu tehniskās dokumentācijas sagatavošana un vides ekspertīzes energoaudits monitorings </t>
  </si>
  <si>
    <t>Informatīvi pasākumi uzņēmējiem</t>
  </si>
  <si>
    <t>04.11102</t>
  </si>
  <si>
    <t>Ogres novadnieka karte</t>
  </si>
  <si>
    <t>Ieviesta Ogres novadnieka karte</t>
  </si>
  <si>
    <t>04.11116</t>
  </si>
  <si>
    <t>Izveidot koncesiju atkritumu apsaimniekošanā</t>
  </si>
  <si>
    <t>Izveidota konsesija ar privāto partneri atkritumu apsaimniekošanā</t>
  </si>
  <si>
    <t>Atbalsts NVO projektiem</t>
  </si>
  <si>
    <t>Atbalstītas dažādas NVO iniciatīvas un projekti</t>
  </si>
  <si>
    <t xml:space="preserve">Karjeras atbalsts vispārējās un profesionālās izglītības iestādēs </t>
  </si>
  <si>
    <t>09.82001</t>
  </si>
  <si>
    <t>Izglītības un sporta pārvalde</t>
  </si>
  <si>
    <t>Pārējās izglītības iestāžu pedagogu profesionālās kompetences pilnveide (Ģimnāzija)</t>
  </si>
  <si>
    <t>09.82032</t>
  </si>
  <si>
    <t>Ogres valsts ģimnāzija</t>
  </si>
  <si>
    <t>Nordplus programma - Ogres Mūzikas skolas projekts "Innovative Bridge of Music"</t>
  </si>
  <si>
    <t>Ģimnāzijas projekts ERASMUS programmas stratēģisko skolu sadarbības partnerību projekts (VĀCIJA)</t>
  </si>
  <si>
    <t>Ģimnāzijas projekts ERASMUS programmas stratēģisko skolu sadarbības partnerību projekts (ČEHIJA)</t>
  </si>
  <si>
    <t>Ģimnāzijas projekts ERASMUS programmas stratēģisko skolu sadarbības partnerību projekts (ITĀLIJA) 2016-1-IT02-KA219-024226-3</t>
  </si>
  <si>
    <t>Ogres 1. vidusskolas ERASMUS programmas 1. pamatdarbības mobilitātes projekts "Jauna mācību pieredze skolēniem un skolotājiem"</t>
  </si>
  <si>
    <t>Pilnībā ieviests starptautiskās sadarbības projekts</t>
  </si>
  <si>
    <t>09.82028</t>
  </si>
  <si>
    <t>09.82025</t>
  </si>
  <si>
    <t>09.82026</t>
  </si>
  <si>
    <t>09.82033</t>
  </si>
  <si>
    <t>09.82035</t>
  </si>
  <si>
    <t>09.82037</t>
  </si>
  <si>
    <t>09.82038</t>
  </si>
  <si>
    <t>Ogres Mūzikas skola</t>
  </si>
  <si>
    <t>Ogres Valsts ģimnāzija</t>
  </si>
  <si>
    <t>Ogres 1. vidusskola</t>
  </si>
  <si>
    <t xml:space="preserve"> Ogres Valsts ģimnāzija </t>
  </si>
  <si>
    <t>Atbalsts izglītojamo individuālo kompetenču attīstībai</t>
  </si>
  <si>
    <t>09.82039</t>
  </si>
  <si>
    <t>Nodarbināto personu profesionālās kompetences pilnveide</t>
  </si>
  <si>
    <t>09.82040</t>
  </si>
  <si>
    <t>Sākumskolas ERASMUS programmas 2. pamatdarbības starpskolu stratēģisko partnerību projekts "Kam ir bail no matemātikas"</t>
  </si>
  <si>
    <t>09.82041</t>
  </si>
  <si>
    <t>Ogres sākumskola</t>
  </si>
  <si>
    <t>Jauniešu garantijas ietvaros projekta "PROTI un DARI!" īstenošana</t>
  </si>
  <si>
    <t>10.70006</t>
  </si>
  <si>
    <t>Erasmus programmas projekts Digitālās kompetences darba tirgū jauniešiem</t>
  </si>
  <si>
    <t>09.82042</t>
  </si>
  <si>
    <t>Atbalsts programmā "Skolēnu vasaras darbs"</t>
  </si>
  <si>
    <t>Sniegts atbalsts uzņēmējiem skolēnu nodarbināšanā</t>
  </si>
  <si>
    <t>Ikgadēja ielu reģistra un kartogrāfiskās pārvaldīšanas sistēmas e-celi.lv datu aktualizācija Ogres pilsētā</t>
  </si>
  <si>
    <t>04.510010 Autotransports (ceļu būvniecībai un remontiem).</t>
  </si>
  <si>
    <t>Nekustamo īpašumu nodaļa</t>
  </si>
  <si>
    <t>Peldošas platformas un konstruktīvo materiālu uzstādīšana un demontāža Krasta ielas promenādē</t>
  </si>
  <si>
    <t>Peldvietas pie Ogres vecupes tīrīšana</t>
  </si>
  <si>
    <t>Kapu uzturēšanas darbi</t>
  </si>
  <si>
    <t>Veikti darbi kapu uzturēšanai</t>
  </si>
  <si>
    <t>06.2001 Teritoriju attīstība ( projektēšanai ).</t>
  </si>
  <si>
    <t>Teritorijas plānojuma izstrāde</t>
  </si>
  <si>
    <t>Izstrādāts teritorijas plānojums</t>
  </si>
  <si>
    <t>Kapu reģistra izveide Ogres novada pašvaldībās (Suntaži, Meņģele, Taurupe, Krape, Mazozoli) pagastiem</t>
  </si>
  <si>
    <t xml:space="preserve">Izveidots kapu reģistrs Suntažos, Meņģelē, Taurupē, Krapē, Mazozolos. </t>
  </si>
  <si>
    <t xml:space="preserve"> Suntažu, Meņģeles, Taurupes, Krapes un Mazozolu pagastu pārvaldes</t>
  </si>
  <si>
    <t>Dullā Daukas birzs  nojumē planšete ar stāstu un bildēm</t>
  </si>
  <si>
    <t>Brīvības ielā papildus dekoratīvā apgaismojuma ierīkošana, izgaismojot kokus zaļajās salās (projektēšana+būvniecība)</t>
  </si>
  <si>
    <t xml:space="preserve">Ezīša skulptūras Meža prospekta un Lapu ielas stūrī labiekārtošana, ezīša skulptūras elementa - ābolīša atjaunošana. </t>
  </si>
  <si>
    <t>Uzstādīta planšete Dullā Daukas birzī</t>
  </si>
  <si>
    <t>Uzstādīts dekoratīvais apgaismojums Brīvības ielā</t>
  </si>
  <si>
    <t xml:space="preserve">Izglītojoši informatīvu pasākumu organizēšana
pašvaldības institūcijās
</t>
  </si>
  <si>
    <t xml:space="preserve">Noorganizēti 5 izglītojoši informatīvi pasākumi gadā
novadā
</t>
  </si>
  <si>
    <t>Izstrādāts pašvaldības sociālo institūciju darbinieku apmācības plāns</t>
  </si>
  <si>
    <t xml:space="preserve">Regulāru profesionālo apmācību organizēšana
darbiniekiem
</t>
  </si>
  <si>
    <t xml:space="preserve">Pieaug profesionalitāte un darba kvalitāte 30 - 35 sociālā darba
speciālistiem Ogres novadā
</t>
  </si>
  <si>
    <t xml:space="preserve">Speciālistu pieredzes apmaiņas pasākumi sociālā darba institūcijās Latvijā un ārvalstīs
</t>
  </si>
  <si>
    <t>Ik gadus pieredzes apmaiņas pasākumos piedalījušies 20 sociālā darba speciālisti</t>
  </si>
  <si>
    <t>Kopīgu projektu izstrāde un problēmu risināšana ar kaimiņu pašvaldībām un citām ieinteresētajām iestādēm un organizācijām</t>
  </si>
  <si>
    <t xml:space="preserve">Noslēgti 2 līgumi starp pašvaldības sociālajām un veselības veicināšanas iestādēm un citām institūcijām par pakalpojumu sniegšanu.
Izstrādāti 2 kopīgi projekti
</t>
  </si>
  <si>
    <t>Pašvaldības pārstāvju deleģēšana dalībai Latvijas pašvaldību sociālās aprūpes un veselības veicināšanas institūciju pasākumos</t>
  </si>
  <si>
    <t>Pašvaldības interešu pārstāvniecība normatīvo aktu izstrādes procesā (5 pasākumi gadā)</t>
  </si>
  <si>
    <t xml:space="preserve">Nometņu un radošo darbnīcu organizēšana bērniem ar invaliditāti un sociālā riska
jauniešiem
</t>
  </si>
  <si>
    <t>Nometņu piedāvājums 200 bērniem un jauniešiem ik gadus</t>
  </si>
  <si>
    <t>Atbalsta pasākumi primārās veselības pakalpojumu nodrošināšanai</t>
  </si>
  <si>
    <t>Visos pagastos pieejami primārās veselības aprūpes pakalpojumi</t>
  </si>
  <si>
    <t>Pašvaldības budžets 4700, ES fondi 26800</t>
  </si>
  <si>
    <t>Atbalsta pasākumi aptieku izveidei lauku teritorijā</t>
  </si>
  <si>
    <t xml:space="preserve">Atbalsta pasākumi privāto medicīnas pakalpojumu
ieviešanai pagastos
</t>
  </si>
  <si>
    <t>Privāto medicīnas pakalpojumu skaita pieaugums lauku teritorijā</t>
  </si>
  <si>
    <t>Atbalsta pasākumi NVO darbībai</t>
  </si>
  <si>
    <t xml:space="preserve">Izstrādāts atbalsta pasākumu plāns un finansiāli atbalstītas 4 formālās un neformālās
iedzīvotāju grupas
</t>
  </si>
  <si>
    <t>Atbalsta pasākumi veselīgas darba vides veicināšanai</t>
  </si>
  <si>
    <t>Ieviesti motivācijas pasākumi pašvaldībā un tās iestādēs (2 aktivitātes)</t>
  </si>
  <si>
    <t>Pašvaldībai piekrītošo zemju ierakstīšana zemesgrāmatā</t>
  </si>
  <si>
    <t>Veikta pašvaldībai piekrītošo zemes gabalu ierakstīšana zemesgrāmatā</t>
  </si>
  <si>
    <t>P/A "Ogres Namsaimnieks"</t>
  </si>
  <si>
    <t>Strādājošo apmācības darbam ar jaunākajām tehnoloģijām</t>
  </si>
  <si>
    <t>Kursi pašvaldības komunālo pakalpojumu jomā strādājošo kvalifikācijas paaugstināšanai savā specialitātē</t>
  </si>
  <si>
    <t>Paaugstinājies komunālajā jomā strādājošo darbinieku zināšanu līmenis  par  jaunākajām prasībām atbilstošajā specialitātē</t>
  </si>
  <si>
    <t xml:space="preserve">Nodrošināt sistemātisku sadarbību ar pašvaldības partneriem infrastruktūras
attīstīšanai
</t>
  </si>
  <si>
    <t>Izpilddirektors</t>
  </si>
  <si>
    <t>Izglītības un sporta nozares attīstības analīze</t>
  </si>
  <si>
    <t>Izglītības iestāžu mājas lapu izveidošana</t>
  </si>
  <si>
    <t>Esošās informācijas atjaunošana par interešu izglītību Ogres novadā</t>
  </si>
  <si>
    <t xml:space="preserve">Internetā pieejama aktuāla informācija par izglītības
iestādēm un aktivitātēm
</t>
  </si>
  <si>
    <t>Pastāvīgi pieejama aktuāla informācija par sporta aktivitātēm</t>
  </si>
  <si>
    <t>Izglītības iestādes</t>
  </si>
  <si>
    <t>Ogres novada Bērnu un jauniešu centrs</t>
  </si>
  <si>
    <t xml:space="preserve">Sadarbība ar izglītības iestādēm ārvalstīs, tai skaitā sadraudzības pilsētu sadarbības programmas
ietvaros
</t>
  </si>
  <si>
    <t>Pieredzes apmaiņas pasākumi</t>
  </si>
  <si>
    <t xml:space="preserve">Izglītības un sporta pārvalde, izglītības
iestādes
</t>
  </si>
  <si>
    <t xml:space="preserve">Aktīva sadarbība un pieredzes apmaiņa starp valsts, pašvaldības, izglītības
un sporta speciālistiem
</t>
  </si>
  <si>
    <t xml:space="preserve">Pašvaldības speciālisti iesaistīti vienotas reģiona un valsts izglītības un sporta politikas
izstrādē un īstenošanā
</t>
  </si>
  <si>
    <t>Izglītības iestāžu resursu (datorkabinetu, angļu val. kabinetu, speciālistu) izmantošana pieaugušo izglītības programmu īstenošanā</t>
  </si>
  <si>
    <t>Esošo izglītības programmu pilnveide, neklātienes pamata un vidējās izglītības programmas īstenošana</t>
  </si>
  <si>
    <t>Nodrošināta iespēja pieaugušajiem iegūt pamata un vidējo izglītību</t>
  </si>
  <si>
    <t xml:space="preserve">Ogres 1.vidusskolas vakara un neklātienes
nodaļa
</t>
  </si>
  <si>
    <t>Ogres novada jauniešu forums</t>
  </si>
  <si>
    <t>Jauniešu līdzdalības prasmju attīstīšana</t>
  </si>
  <si>
    <t xml:space="preserve">Noorganizēts jauniešu forums un izvirzītas prioritātes
nākamajam gadam
</t>
  </si>
  <si>
    <t xml:space="preserve">Noorganizēti 15 vienas dienas semināri novada jauniešiem to kapacitātes stiprināšanai, lai tie turpmāk varētu kvalitatīvi darboties Jauniešu domē, Jauniešu iniciatīvu centrā un
skolēnu pašpārvaldēs
</t>
  </si>
  <si>
    <t>Jauniešu dome</t>
  </si>
  <si>
    <t>Jaunatnes politikas realizēšanas un jauniešu dzīves kvalitātes monitorings</t>
  </si>
  <si>
    <t>Iegūti dati par jauniešu dzīves kvalitāti un apzinātas jaunatnes politikas aktualitātes novadā</t>
  </si>
  <si>
    <t xml:space="preserve">
Jauniešiem aktuālas informācijas apmaiņas sistēmas izveide un attīstīšana
</t>
  </si>
  <si>
    <t>Informācijas nodošanai jauniešiem efektīvi tiek izmantotas sociālās platformas, kā arī jau esošie komunikācijas līdzekļi</t>
  </si>
  <si>
    <t xml:space="preserve">Izglītības un sporta pārvalde, Jauniešu dome, Jauniešu iniciatīvas centrs, Ogres novada Bērnu un jauniešu centrs, jaunatnes organizācijas, Sabiedrisko attiecību nodaļa, Attīstības
departaments
</t>
  </si>
  <si>
    <t>Brīvprātīgā darba programmas izstrāde un ieviešana</t>
  </si>
  <si>
    <t xml:space="preserve">Izveidota sistēma brīvprātīgā darba stundu uzskaitei, notikuši 2 informatīvi pasākumi, kas veicina jauniešu iesaistīšanos
brīvprātīgajā darbā. Sākot ar 2015.gadu, reizi gadā notiek labāko brīvprātīgā darba veicēju un devēju godināšana
</t>
  </si>
  <si>
    <t>Izglītības un sporta pārvalde, Jauniešu dome,
jaunatnes organizācijas, Jauniešu iniciatīvas
centrs</t>
  </si>
  <si>
    <t>Nometņu organizēšana mācību brīvlaikos</t>
  </si>
  <si>
    <t xml:space="preserve">Ogres novada Bērnu un jauniešu centrs, Izglītības un sporta pārvalde, Jauniešu iniciatīvas centrs, izglītības
iestādes
</t>
  </si>
  <si>
    <t>Grantu konkurss jauniešu (18 – 25.g.v.) sociālās uzņēmējdarbības biznesa plānu atbalstam</t>
  </si>
  <si>
    <t xml:space="preserve">Ir izveidots jauniešu biznesa plānu konkurss, kas notiek reizi gadā un tajā piedalās vismaz 20 jaunieši. Katru gadu tiek
atbalstīti 3 - 5 biznesa plāni
</t>
  </si>
  <si>
    <t xml:space="preserve">Ogres Biznesa un Inovāciju Centrs,
Izglītības un sporta pārvalde
</t>
  </si>
  <si>
    <t>Ogres pilsētas gaisa kvalitātes monitorings, izmantojot bioindikācijas metodi</t>
  </si>
  <si>
    <t>Ikgadēji veikts gaisa stāvokļa monitorings.</t>
  </si>
  <si>
    <t>Mācības finanšu plānošanā un vadībā iesaistītajiem speciālistiem</t>
  </si>
  <si>
    <t>Piedalījušies 12 speciālisti gadā</t>
  </si>
  <si>
    <t>Finanšu departaments</t>
  </si>
  <si>
    <t xml:space="preserve">Dalība Latvijas Pašvaldību savienības, Rīgas plānošanas reģiona un citu pašvaldības
darbību regulējošu institūciju aktivitātēs
</t>
  </si>
  <si>
    <t>Pašvaldības attīstības plānošanas dokumenti saskaņoti ar reģiona un valsts plānošanas dokumentiem</t>
  </si>
  <si>
    <t>Izveidots pakalpojums atelpas brīdis</t>
  </si>
  <si>
    <t>Sniegts dienas centra 'Saime'' pakalpojums  vēl 15 personām</t>
  </si>
  <si>
    <t>Radošo darbnīcu izveide vismaz 41 personai ar garīga rakstura traucējumiem</t>
  </si>
  <si>
    <t>AIDS mirušo piemiņas diena, C-hepatīta dienas, Tuberkulozes dienu, HIV testēšanas nedēļa,  atkarīgo un līdzatkarīgo grupas</t>
  </si>
  <si>
    <t>1.1.4</t>
  </si>
  <si>
    <t>1.1.5</t>
  </si>
  <si>
    <t>1.1.6</t>
  </si>
  <si>
    <t>1.1.7</t>
  </si>
  <si>
    <t>1.3.4</t>
  </si>
  <si>
    <t>1.3.5</t>
  </si>
  <si>
    <t>1.3.6</t>
  </si>
  <si>
    <t>1.3.7</t>
  </si>
  <si>
    <t>1.3.8</t>
  </si>
  <si>
    <t>1.3.9</t>
  </si>
  <si>
    <t>1.3.10</t>
  </si>
  <si>
    <t>1.3.11</t>
  </si>
  <si>
    <t>1.4.4</t>
  </si>
  <si>
    <t>Labiekārtota Ezīša skulptūra Ogres pilsētā, Meža prospektā</t>
  </si>
  <si>
    <t>2.1.4</t>
  </si>
  <si>
    <t>2.3.4</t>
  </si>
  <si>
    <t>Izveidota vismaz viena jauna apsaimniekošanas organizācija Suntažu pagastā</t>
  </si>
  <si>
    <t>Visu pašvaldības komunālo iestāžu un struktūrvienību nodrošinājums ar kvalificētiem speciālistiem</t>
  </si>
  <si>
    <t xml:space="preserve"> Pašvaldības informatīvajā izdevumā un mājaslapā un apsaimniekotāja mājaslapā nodrošināta informācijas pieejamību par energoefektivitātes paaugstināšanas jautājumiem </t>
  </si>
  <si>
    <t>Veikta  peldvietas pie Ogres vecupes tīrīšana</t>
  </si>
  <si>
    <t>P/A "Ogres namsaimnieks"</t>
  </si>
  <si>
    <t>3.2.4</t>
  </si>
  <si>
    <t>3.2.5</t>
  </si>
  <si>
    <t>3.2.6</t>
  </si>
  <si>
    <t>3.2.7</t>
  </si>
  <si>
    <t>3.2.8</t>
  </si>
  <si>
    <t>3.2.9</t>
  </si>
  <si>
    <t>3.2.10</t>
  </si>
  <si>
    <t>3.2.11</t>
  </si>
  <si>
    <t>3.2.12</t>
  </si>
  <si>
    <t>3.1.4</t>
  </si>
  <si>
    <t>3.1.5</t>
  </si>
  <si>
    <t>3.1.6</t>
  </si>
  <si>
    <t>3.1.7</t>
  </si>
  <si>
    <t>3.1.8</t>
  </si>
  <si>
    <t>3.1.9</t>
  </si>
  <si>
    <t>3.1.10</t>
  </si>
  <si>
    <t>3.1.11</t>
  </si>
  <si>
    <t>3.1.12</t>
  </si>
  <si>
    <t>PII bērnu dalība pasākumā "Kopā jautrāk"</t>
  </si>
  <si>
    <t>Katru gadu apmeklēti kursi par "Kompetenču pieeju mācību procesā"</t>
  </si>
  <si>
    <t>Izglītības iestāžu darbinieku kursu apmeklēšana atbilstoši specialitātēm.</t>
  </si>
  <si>
    <t>Veikti ugunsdrošības pasākumi atbilstoši VUGD aktiem. 1.stāvā mākslas nodaļas klasēs uzstādīti dūmu detektori.</t>
  </si>
  <si>
    <t>Veikta skatuves aizkaru apstrāde ar pretaizdegšanās līdzekli,Iekšējās ugunsdzēsības sistēmas krānu, šļūteņu un stobru nomaiņa</t>
  </si>
  <si>
    <t>Paaugstināta vidusskolas skolēnu konkurētspēja saņemot papildus kvalifikācijas dokumentus</t>
  </si>
  <si>
    <t>Iegādāts sporta inventārs Ogres Basketbola skolai</t>
  </si>
  <si>
    <t>Sniegts atbalsts sportistiem, sporta komandām un sporta biedrībām</t>
  </si>
  <si>
    <t>Sniegts atbalsts izglītojamo individuālo kompetenču attīstībai</t>
  </si>
  <si>
    <t>Organizētas lekcijas un darba grupas skolēnu vecākiem, izglītības, audzināšana un psiholoģijas jautājumos</t>
  </si>
  <si>
    <t xml:space="preserve">Organizētas skolēnu vecāku konferences produktīvākas un jēgpilnākas sadarbības nodrošināšanai, </t>
  </si>
  <si>
    <t>Madlienas pagasta sabiedrība ir izmantojusi izglītības iestādes infrastruktūru izglītojošām aktivitātēm</t>
  </si>
  <si>
    <t>Sniegta informācija vecākiem par iestādes ikdienas darbu</t>
  </si>
  <si>
    <t>Stiprināta ģimenes un iestādes sadarbība</t>
  </si>
  <si>
    <t>4.1.4</t>
  </si>
  <si>
    <t>4.1.5</t>
  </si>
  <si>
    <t>4.1.6</t>
  </si>
  <si>
    <t>4.1.7</t>
  </si>
  <si>
    <t>4.1.8</t>
  </si>
  <si>
    <t>4.1.9</t>
  </si>
  <si>
    <t>4.1.10</t>
  </si>
  <si>
    <t>4.1.11</t>
  </si>
  <si>
    <t>4.1.12</t>
  </si>
  <si>
    <t>4.1.13</t>
  </si>
  <si>
    <t>4.1.14</t>
  </si>
  <si>
    <t>4.1.15</t>
  </si>
  <si>
    <t>4.1.16</t>
  </si>
  <si>
    <t>4.1.17</t>
  </si>
  <si>
    <t>4.1.18</t>
  </si>
  <si>
    <t>4.1.19</t>
  </si>
  <si>
    <t>4.1.20</t>
  </si>
  <si>
    <t>4.1.21</t>
  </si>
  <si>
    <t>4.1.22</t>
  </si>
  <si>
    <t>4.1.23</t>
  </si>
  <si>
    <t>4.1.24</t>
  </si>
  <si>
    <t>4.2.4</t>
  </si>
  <si>
    <t>4.2.5</t>
  </si>
  <si>
    <t>4.3.4</t>
  </si>
  <si>
    <t>4.3.5</t>
  </si>
  <si>
    <t>4.3.6</t>
  </si>
  <si>
    <t>4.3.7</t>
  </si>
  <si>
    <t>4.3.8</t>
  </si>
  <si>
    <t>4.3.9</t>
  </si>
  <si>
    <t>4.3.10</t>
  </si>
  <si>
    <t>4.3.11</t>
  </si>
  <si>
    <t>4.3.12</t>
  </si>
  <si>
    <t>4.3.13</t>
  </si>
  <si>
    <t>4.3.14</t>
  </si>
  <si>
    <t>4.3.15</t>
  </si>
  <si>
    <t>4.3.16</t>
  </si>
  <si>
    <t>4.3.17</t>
  </si>
  <si>
    <t>4.3.18</t>
  </si>
  <si>
    <t>4.3.19</t>
  </si>
  <si>
    <t>4.4.4</t>
  </si>
  <si>
    <t>4.4.5</t>
  </si>
  <si>
    <t>4.4.6</t>
  </si>
  <si>
    <t>4.4.7</t>
  </si>
  <si>
    <t>4.4.8</t>
  </si>
  <si>
    <t>4.4.9</t>
  </si>
  <si>
    <t>4.4.10</t>
  </si>
  <si>
    <t>4.4.11</t>
  </si>
  <si>
    <t>4.4.12</t>
  </si>
  <si>
    <t>4.4.13</t>
  </si>
  <si>
    <t>4.4.14</t>
  </si>
  <si>
    <t>4.4.15</t>
  </si>
  <si>
    <t>4.4.16</t>
  </si>
  <si>
    <t>4.5.4</t>
  </si>
  <si>
    <t>4.5.5</t>
  </si>
  <si>
    <t>4.5.6</t>
  </si>
  <si>
    <t>4.5.7</t>
  </si>
  <si>
    <t>4.5.8</t>
  </si>
  <si>
    <t>4.5.9</t>
  </si>
  <si>
    <t>4.5.10</t>
  </si>
  <si>
    <t>4.5.11</t>
  </si>
  <si>
    <t>4.5.12</t>
  </si>
  <si>
    <t>4.5.13</t>
  </si>
  <si>
    <t>4.5.14</t>
  </si>
  <si>
    <t>4.5.15</t>
  </si>
  <si>
    <t>4.5.16</t>
  </si>
  <si>
    <t>4.5.17</t>
  </si>
  <si>
    <t>4.5.18</t>
  </si>
  <si>
    <t>4.5.19</t>
  </si>
  <si>
    <t>4.5.20</t>
  </si>
  <si>
    <t>4.5.21</t>
  </si>
  <si>
    <t>4.5.22</t>
  </si>
  <si>
    <t>4.5.23</t>
  </si>
  <si>
    <t>4.5.24</t>
  </si>
  <si>
    <t>Veikta izpēte rekriācijas vietas izveidei  Krapes muižas parkā</t>
  </si>
  <si>
    <t>Apzināts valsts un vietējas nozīmes kultūras pieminekļu stāvoklis, apkopota informācija</t>
  </si>
  <si>
    <t>Madlienas bibliotēkā iegādāts portatīvais dators, personālais dators, skeneris, printeris A3 izdrukai.</t>
  </si>
  <si>
    <t>Veikta Ķeipenes tautas nama senioru deju kolektīva tērpu komplektu atjaunošana</t>
  </si>
  <si>
    <t>Veikta Ogres kultūras centra kolektīvu tērpu komplektu atjaunošana</t>
  </si>
  <si>
    <t>Veikta Lauberes kultūras nama kolektīvu tērpu komplektu atjaunošana</t>
  </si>
  <si>
    <t>Veikta Madlienas kultūras nama kolektīvu tērpu komplektu atjaunošana</t>
  </si>
  <si>
    <t>Veikta Ogresgala un Ciemupes kolektīvu tērpu komplektu atjaunošana</t>
  </si>
  <si>
    <t>Veikta Suntažu kultūras nama kolektīvu tērpu komplektu atjaunošana</t>
  </si>
  <si>
    <t>Veikta Taurupes tautas nama kolektīvu tērpu komplektu atjaunošana</t>
  </si>
  <si>
    <t>Iegādātas rotaslietas -bruņurupuču saktas ar važiņām folkloras kopai SAULE, 10gb</t>
  </si>
  <si>
    <t xml:space="preserve"> Veikta brīvprātīgo iesaiste kultūras pasākumu organizēšanā un OKC ikdienas darbā </t>
  </si>
  <si>
    <t>Izglītības (t.sk. pirmskolas) iestādēs, galvenokārt lauku pagastos noorganizēti izglītojoši pasākumi par kartības un drošības jautājumiem</t>
  </si>
  <si>
    <t xml:space="preserve">Sniegta praktiska palīdzība jauniešu un sabiedriskajām organizācijām dažādu aktivitāšu par kārtības un drošības jautājumiem organizēšanā. </t>
  </si>
  <si>
    <t>Izveidota vismaz viena partnerība pašvaldības un citu organizāciju īstenotajos projektos</t>
  </si>
  <si>
    <t>Digitalizēts būvvaldes arhīvs</t>
  </si>
  <si>
    <t>7.3.4</t>
  </si>
  <si>
    <t>7.3.5</t>
  </si>
  <si>
    <t>7.2.5</t>
  </si>
  <si>
    <t>7.2.6</t>
  </si>
  <si>
    <t>7.2.7</t>
  </si>
  <si>
    <t>7.1.4</t>
  </si>
  <si>
    <t>7.1.5</t>
  </si>
  <si>
    <t>7.1.6</t>
  </si>
  <si>
    <t>7.1.7</t>
  </si>
  <si>
    <t>7.1.8</t>
  </si>
  <si>
    <t>7.1.9</t>
  </si>
  <si>
    <t>7.1.10</t>
  </si>
  <si>
    <t>5.1.4</t>
  </si>
  <si>
    <t>5.1.5</t>
  </si>
  <si>
    <t>5.1.6</t>
  </si>
  <si>
    <t>5.1.7</t>
  </si>
  <si>
    <t>5.1.8</t>
  </si>
  <si>
    <t>5.1.9</t>
  </si>
  <si>
    <t>5.1.10</t>
  </si>
  <si>
    <t>5.1.11</t>
  </si>
  <si>
    <t>5.1.12</t>
  </si>
  <si>
    <t>5.1.13</t>
  </si>
  <si>
    <t>5.1.14</t>
  </si>
  <si>
    <t>5.1.15</t>
  </si>
  <si>
    <t>5.1.16</t>
  </si>
  <si>
    <t>5.1.17</t>
  </si>
  <si>
    <t>5.1.18</t>
  </si>
  <si>
    <t>5.1.19</t>
  </si>
  <si>
    <t>5.1.20</t>
  </si>
  <si>
    <t>5.2.4</t>
  </si>
  <si>
    <t>5.2.5</t>
  </si>
  <si>
    <t>5.2.6</t>
  </si>
  <si>
    <t>5.2.7</t>
  </si>
  <si>
    <t>5.3.2</t>
  </si>
  <si>
    <t>5.3.4</t>
  </si>
  <si>
    <t>5.3.5</t>
  </si>
  <si>
    <t>5.3.6</t>
  </si>
  <si>
    <t>5.3.7</t>
  </si>
  <si>
    <t>5.3.8</t>
  </si>
  <si>
    <t>5.3.9</t>
  </si>
  <si>
    <t>5.3.10</t>
  </si>
  <si>
    <t>5.3.11</t>
  </si>
  <si>
    <t>5.3.12</t>
  </si>
  <si>
    <t>5.3.13</t>
  </si>
  <si>
    <t>5.3.14</t>
  </si>
  <si>
    <t>5.3.15</t>
  </si>
  <si>
    <t>5.3.16</t>
  </si>
  <si>
    <t>5.3.17</t>
  </si>
  <si>
    <t>5.3.18</t>
  </si>
  <si>
    <t>5.3.19</t>
  </si>
  <si>
    <t>5.3.20</t>
  </si>
  <si>
    <t>5.3.21</t>
  </si>
  <si>
    <t>5.3.22</t>
  </si>
  <si>
    <t>5.3.23</t>
  </si>
  <si>
    <t>5.4.2</t>
  </si>
  <si>
    <t>6.2.1</t>
  </si>
  <si>
    <t>Ogres novada ainavu arhitekts</t>
  </si>
  <si>
    <t xml:space="preserve">Ogres novada uzņēmējdarbības attīstības plāna izstrāde </t>
  </si>
  <si>
    <t>Izstrādāts Ogres novada uzņēmējdarbības attīstības plāns 2015. - 2017. gadam</t>
  </si>
  <si>
    <r>
      <rPr>
        <sz val="10"/>
        <color rgb="FFFF0000"/>
        <rFont val="Arial"/>
        <family val="2"/>
        <charset val="186"/>
      </rPr>
      <t>Attīstības departaments</t>
    </r>
    <r>
      <rPr>
        <sz val="10"/>
        <color theme="1"/>
        <rFont val="Arial"/>
        <family val="2"/>
        <charset val="186"/>
      </rPr>
      <t xml:space="preserve">, Ogres biznesa un inovāciju
centrs
</t>
    </r>
  </si>
  <si>
    <t>Ogres novada saistošo noteikumu pilnveide nodokļu
un nodevu piemērošanai</t>
  </si>
  <si>
    <t xml:space="preserve">Novada tūrisma attīstībai esošo un nepieciešamo resursu izvērtējums </t>
  </si>
  <si>
    <t xml:space="preserve">Ogres novada tūrisma informācijas
centrs
</t>
  </si>
  <si>
    <t>Veicināt dubultā (rezerves) elektrības pieslēguma izveide Pārogrē</t>
  </si>
  <si>
    <t>Tiek veicināta dubultā (rezerves) elektrības pieslēguma izveide Pārogrē</t>
  </si>
  <si>
    <t>Veikt grants ceļu uzturēšanu atbilstoši vietējās uzņēmējdarbības prasībām</t>
  </si>
  <si>
    <t>Veikta grants ceļu uzturēšanu atbilstoši vietējās uzņēmējdarbības prasībām</t>
  </si>
  <si>
    <t>2.1.5</t>
  </si>
  <si>
    <t>2.1.6</t>
  </si>
  <si>
    <t>2.1.7</t>
  </si>
  <si>
    <t>Veicināt lauku uzņēmējdarbību veicinot uzņēmējdarbību Madlienas pagastā</t>
  </si>
  <si>
    <t>Veikta Madlienas uzņēmējdarbības atbalsta projekta I kārta</t>
  </si>
  <si>
    <t>Madlienas centra teritorijas revitalizācija</t>
  </si>
  <si>
    <t>Veikta Madlienas centra teritorijas revitalizācija</t>
  </si>
  <si>
    <t>2.2.4</t>
  </si>
  <si>
    <t xml:space="preserve">Investoru piesaistes plāna izstrāde un realizācija </t>
  </si>
  <si>
    <t>Ogres Biznesa un inovāciju centrs</t>
  </si>
  <si>
    <t xml:space="preserve">Sekmēt novada amatnieku prasmju popularizēšanu un izmantošanu tūrisma un radošo industriju piedāvājuma veidošanā </t>
  </si>
  <si>
    <t xml:space="preserve">Pašvaldībai valdījumā esošo publisko ūdenskrātuvju rekultivācija un zivsaimnieciskā izmantošana </t>
  </si>
  <si>
    <t>2.3.5</t>
  </si>
  <si>
    <t>2.3.6</t>
  </si>
  <si>
    <t>2.3.7</t>
  </si>
  <si>
    <t xml:space="preserve">Uzlabot ceļu un ielu uzturēšanas darbu plānošanas un veikšanas kvalitāti uz pašvaldības ceļiem un ielām </t>
  </si>
  <si>
    <t>3.2.13</t>
  </si>
  <si>
    <t xml:space="preserve">Uzlabota ceļu un ielu uzturēšanas darbu plānošanas un veikšanas kvalitāte uz pašvaldības ceļiem un ielām </t>
  </si>
  <si>
    <t xml:space="preserve">Uzlabot pašvaldības saistošo noteikumu par atkritumu apsaimniekošanu administrēšanu un kontroli </t>
  </si>
  <si>
    <t>3.2.14</t>
  </si>
  <si>
    <t>3.2.15</t>
  </si>
  <si>
    <t>Veicināt Ogres novadā mirušo dzīvnieku pienācīgu apglabāšanu</t>
  </si>
  <si>
    <t>Ogres novadā mirušie dzīvnieki tiek apglabāti atbilstoši visām prasībām</t>
  </si>
  <si>
    <t>Risku pārvalde</t>
  </si>
  <si>
    <t>4.1.25</t>
  </si>
  <si>
    <t xml:space="preserve">Izstrādāta sistēma jauno un citu pedagogu atbalstam, jaunajiem
pedagogiem piesaistīts mentors
</t>
  </si>
  <si>
    <t xml:space="preserve">Koncepcijas "Ogres novada unikālie kultūras pasākumi" izstrāde </t>
  </si>
  <si>
    <t>5.3.24</t>
  </si>
  <si>
    <t>Izstrādāti 2-3 Ogres novada atpazīstamību veicinošu pasākumu projekti</t>
  </si>
  <si>
    <t>Īstenot Dabas aizsardzības plānos (DAP) ietvertos pasākumus</t>
  </si>
  <si>
    <t>Sarunu procedūras ar atbildīgajām valsts institūcijām par pašvaldības teritorijā esošo ĪADT apsaimniekošanas un uzraudzības sistēmas izveidi</t>
  </si>
  <si>
    <t>6.3.2</t>
  </si>
  <si>
    <t>6.3.3</t>
  </si>
  <si>
    <t>Izveidota ĪADT “Ogres upes ieleja” apsaimniekošanas organizācija</t>
  </si>
  <si>
    <t xml:space="preserve">Nekustamo īpašumu pārvaldības nodrošināšana </t>
  </si>
  <si>
    <t>7.1.11</t>
  </si>
  <si>
    <t>Uzturēt datu bāzi, nodrošināt nekustāmo īpašumu pārvaldi</t>
  </si>
  <si>
    <t xml:space="preserve">Vienotu pamatprincipu ieviešana personāla vadībā pašvaldībā </t>
  </si>
  <si>
    <t>7.1.12</t>
  </si>
  <si>
    <t>Ieviesta personālvadības sistēma arī pagastu pārvaldēs</t>
  </si>
  <si>
    <t>Administratīvais departaments</t>
  </si>
  <si>
    <t xml:space="preserve"> Kvalitatīvu IKT ieviešana pedagoģiskā procesa nodrošināšanai vispārējās izglītības iestādēs </t>
  </si>
  <si>
    <t xml:space="preserve"> Iegādāti 10 portatīvie un 4 stacionārie datori Taurupes pamatskolai un tās filiālēm </t>
  </si>
  <si>
    <t>2019 - 2020</t>
  </si>
  <si>
    <t>Taurupes pamatskola un fililāles</t>
  </si>
  <si>
    <t>Taurupes pamatskolas un tās filiāļu mācību kabinetu labiekārtošana un mācību līdzekļu iegāde</t>
  </si>
  <si>
    <t xml:space="preserve">Iegādāti datori skolotājiem, mācību līdzekļi pilnīgu apmācāmas programmas pilnīgas apguves
nodrošināšanai, kā arī klašu aprīkojums un mēbeles
</t>
  </si>
  <si>
    <t>3000.00</t>
  </si>
  <si>
    <t>5000.00</t>
  </si>
  <si>
    <t>11000.00</t>
  </si>
  <si>
    <t>Taurupes pamatskola un tās filiāles</t>
  </si>
  <si>
    <t xml:space="preserve">Uzstādītas apmales hokeja
laukumam, iegādāts konteiners sporta laukuma inventāra glabāšanai, iegādātas slēpes un slidas Taurupes pamatskolai un tās
filiālēm
</t>
  </si>
  <si>
    <t>3500.00</t>
  </si>
  <si>
    <t>1500.00</t>
  </si>
  <si>
    <t>4.3.20</t>
  </si>
  <si>
    <t>4.3.21</t>
  </si>
  <si>
    <t>Lekcijas bērniem un mūžizglītība pieaugušajiem</t>
  </si>
  <si>
    <t>Vecāku izglītošana bērnu audzināšanā, vispusīgas personības veidošanā.</t>
  </si>
  <si>
    <t>240.00</t>
  </si>
  <si>
    <t>720.00</t>
  </si>
  <si>
    <t>pastāvīgi</t>
  </si>
  <si>
    <t>4.4.17</t>
  </si>
  <si>
    <t>Jauniešu pašizaugsmes programmas AWARD īstenošna</t>
  </si>
  <si>
    <t>Karjeras atbalsta pasākumi skolēniem</t>
  </si>
  <si>
    <t>Individuālās programmas izveidošana, izpilde, saliedēšanās pasākumi, apmācības</t>
  </si>
  <si>
    <t>400.00</t>
  </si>
  <si>
    <t>1200.00</t>
  </si>
  <si>
    <t>500.00</t>
  </si>
  <si>
    <t>4.1.26</t>
  </si>
  <si>
    <t xml:space="preserve">Informāciju tehnoloģiju attīstības projekta izstrāde un ieviešana VPII
 </t>
  </si>
  <si>
    <t>VPII "Dzīpariņš"</t>
  </si>
  <si>
    <t>Fiziski un morāli novecojušo pirmsskolas izglītības iestāžu mēbeļu un aprīkojuma atjaunošana</t>
  </si>
  <si>
    <t>4.3.22</t>
  </si>
  <si>
    <t>4.3.23</t>
  </si>
  <si>
    <t>Materiāli tehniskās bāzes atjaunošana VPII „Dzīpariņš”</t>
  </si>
  <si>
    <t>4.1.27</t>
  </si>
  <si>
    <t>4.1.28</t>
  </si>
  <si>
    <t xml:space="preserve">Izveidota interaktīva klase Ogres sākumskolā, iegādājoties 30 planšetdatorus, iekārtojot telpas, nodrošinot atbilstošas
mēbeles
</t>
  </si>
  <si>
    <t>Iegādātas interaktīvās sistēmas un datortehnika, kā arī ierīkots bezvadu interneta pieslēgums VPII „Saulīte”</t>
  </si>
  <si>
    <t>VPII "Saulīte"</t>
  </si>
  <si>
    <t>Sporta inventāra iegāde un aprīkojuma pilnveide profesionālās ievirzes sporta iestādēs</t>
  </si>
  <si>
    <t>Aprīkojuma pilnveide profesionālās ievirzes sporta iestādēs</t>
  </si>
  <si>
    <t>4.3.24</t>
  </si>
  <si>
    <t>4.3.25</t>
  </si>
  <si>
    <t>4.3.26</t>
  </si>
  <si>
    <t>4.3.27</t>
  </si>
  <si>
    <t>4.3.28</t>
  </si>
  <si>
    <t>4.3.29</t>
  </si>
  <si>
    <t>4.3.30</t>
  </si>
  <si>
    <t>4.3.31</t>
  </si>
  <si>
    <t>4.3.32</t>
  </si>
  <si>
    <t>4.3.33</t>
  </si>
  <si>
    <t>4.3.34</t>
  </si>
  <si>
    <t>4.3.35</t>
  </si>
  <si>
    <t>4.3.36</t>
  </si>
  <si>
    <t>4.3.37</t>
  </si>
  <si>
    <t xml:space="preserve">Ogres novada Sporta centra sporta hallē (Ogrē, Skolas ielā 21) uzstādīta speciālā konstrukcija ar tīklu, kas paredzēta mešanas disciplīnu sportistiem
</t>
  </si>
  <si>
    <t xml:space="preserve">Ogres novada Sporta centra trenažieru zālē (Ogrē, Skolas ielā 12) iegādāti un uzstādīti jauni trenažieri
</t>
  </si>
  <si>
    <t>Logu tonēšana pret sauli sporta centra zālē Skolas ielā 12</t>
  </si>
  <si>
    <t>Tribīņu grīdas krāsošana un solu atjaunošana Skolas ielā 12</t>
  </si>
  <si>
    <t>Dušu remonts Skolas ielā 12</t>
  </si>
  <si>
    <t>Aizsargtīklu iegāde un uzstādīšana sporta zālē Skolas ielā 12</t>
  </si>
  <si>
    <t>Radiatoru nomaiņa zem tribīnēm hallē Skolas ielā 21</t>
  </si>
  <si>
    <t xml:space="preserve">Durvju nomaiņa ģērbtuvēs un dušās hallē Skolas ielā 21 </t>
  </si>
  <si>
    <t>Basketbola grozu nomaiņa sporta zālē Skolas ielā 12</t>
  </si>
  <si>
    <t>Mehāniskas karogu pacelšanas sistēmas ierīkošana hallē Skolas ielā 21</t>
  </si>
  <si>
    <t>Traktortehnikas iegāde dabīgā futbola laukuma uzkopšanai</t>
  </si>
  <si>
    <t>Lapu savācēja iegāde</t>
  </si>
  <si>
    <t>Tālākizglītības kursu un semināru organizēšana pedagoģiskajiem darbiniekiem</t>
  </si>
  <si>
    <t>Ogres Mākslas skolas pedagogu un skolēnu dalība konkursos, radošo darbu izstādēs, pieredzes apmaiņa Latvijā un ārzemēs</t>
  </si>
  <si>
    <t>Ogres Mākslas skolas tehnisko darbinieku kvalifikācijas paaugstināšana</t>
  </si>
  <si>
    <t>Ogres Mākslas skolas publiski pieejamas informācijas un datu bāzes pilnveide</t>
  </si>
  <si>
    <t>Ogres Māksla skolas mājas lapas pilnveidošana</t>
  </si>
  <si>
    <t>Tiks noorganizēti 4 profesionālās pilnveides kursi gadā</t>
  </si>
  <si>
    <t xml:space="preserve">Ogres Mākslas skola
</t>
  </si>
  <si>
    <t>Pedagogi un skolēni piedalīsies konkursos, radošo darbu skatēs, pieredzes apmaiņas pasākumos</t>
  </si>
  <si>
    <t>Tiks organizētas radošo darbu skates un izstādes</t>
  </si>
  <si>
    <t>Tiks nodrošināta Ogres Māksla skolas informācijas pieejamība interneta resursos.</t>
  </si>
  <si>
    <t xml:space="preserve">Tiks iegādāti 6 jauni datori Ogres Mākslas skolas mācību priekšmeta
„Datorgrafika” apguvei </t>
  </si>
  <si>
    <t>Tiks uzlabota Ogres Mākslas skolas mājas lapa</t>
  </si>
  <si>
    <t>4.1.29</t>
  </si>
  <si>
    <t>4.1.30</t>
  </si>
  <si>
    <t>4.1.31</t>
  </si>
  <si>
    <t>4.1.32</t>
  </si>
  <si>
    <t>4.1.33</t>
  </si>
  <si>
    <t>4.1.34</t>
  </si>
  <si>
    <t>4.1.35</t>
  </si>
  <si>
    <t>4.1.36</t>
  </si>
  <si>
    <t>Ogres Māksla skolas mākslas dienu organizēšana Ogrē</t>
  </si>
  <si>
    <t>Skolēnu un pedagogu mācību ekskursiju, konkursu un pieredzes apmaiņas braucienu organizēšana</t>
  </si>
  <si>
    <t>Atbalsta sistēmas izveide un nolikuma izstrāde bērnu un jauniešu dalībai sacensībās, konkursos un projektos</t>
  </si>
  <si>
    <t>4.3.38</t>
  </si>
  <si>
    <t>4.3.39</t>
  </si>
  <si>
    <t>4.3.40</t>
  </si>
  <si>
    <t>Tiks noorganizētas pedagogu un skolēnu mācību ekskursijas, konkursi, festivāli un pieredzes apmaiņas braucieni</t>
  </si>
  <si>
    <t>Tiks organizēta bērnu un jauniešu dalība dažādos konkursos, sacensībās un projektos</t>
  </si>
  <si>
    <t>Ogres Mākslas skola</t>
  </si>
  <si>
    <t>4.4.18</t>
  </si>
  <si>
    <t>4.5.25</t>
  </si>
  <si>
    <t>4.5.26</t>
  </si>
  <si>
    <t>4.5.27</t>
  </si>
  <si>
    <t xml:space="preserve">Skolēnu solu komplektu pakāpeniska nomaiņa
Suntažu vidusskolā
</t>
  </si>
  <si>
    <t xml:space="preserve">Sporta ģērbtuvju labiekārtošana Suntažu
vidusskolā
</t>
  </si>
  <si>
    <t xml:space="preserve">Dabaszinātņu kabinetu labiekārtošana, materiālās un metodiskās bāzes pilnveidošana pamatizglītības programmas īstenošanai
</t>
  </si>
  <si>
    <t>4.3.41</t>
  </si>
  <si>
    <t>4.3.42</t>
  </si>
  <si>
    <t>4.3.43</t>
  </si>
  <si>
    <t>4.3.44</t>
  </si>
  <si>
    <t xml:space="preserve">Iegādāti jauni regulējami skolēnu galdi un krēsli 4
kabinetiem
</t>
  </si>
  <si>
    <t>Iegādāti skapīši un soliņi</t>
  </si>
  <si>
    <t>Atbilstošas  dabaszinību standarta prasību nodrošināšanas iespējas Ogres 1.vidusskolā un Suntažu vidusskolā</t>
  </si>
  <si>
    <t>Iekārtoti kabineti nodarbību norisei, mēbeles, siena krāsojums, grīdas segums, logu maiņa</t>
  </si>
  <si>
    <t>Suntažu vidusskola</t>
  </si>
  <si>
    <t>Pagastu pārvaldes</t>
  </si>
  <si>
    <t>OBIC</t>
  </si>
  <si>
    <t>Ogres novada vides speciālists un pagastu pārvaldes</t>
  </si>
  <si>
    <t>_05.30011</t>
  </si>
  <si>
    <t>_07.4501</t>
  </si>
  <si>
    <t>DI finansējums, 10.70015</t>
  </si>
  <si>
    <t>Nav vēl piešķirts</t>
  </si>
  <si>
    <t>_04.51007</t>
  </si>
  <si>
    <t>10.70001 Sociālais dienests</t>
  </si>
  <si>
    <t>10.4001 Atbalsts ģimenēm ar bērniem</t>
  </si>
  <si>
    <t>10.40003 Sociālā dienesta asistentu pakalpojumi</t>
  </si>
  <si>
    <t>10.70010 Sabiedriskās organizācijas</t>
  </si>
  <si>
    <t>04.11101 Uzņēmējdarbības attīstības veicināšana</t>
  </si>
  <si>
    <t>06.60012 Pašvaldību teritoriju labiekārtošana</t>
  </si>
  <si>
    <t>05.1007 Koncesija atkritumu apsaimniekošana</t>
  </si>
  <si>
    <t>04.11103 Informatīvi pasākumi uzņēmējiem</t>
  </si>
  <si>
    <t>06.60001 Mājokļu apsaimniekošana</t>
  </si>
  <si>
    <t>01.100 Izpildvaras un likumdošanas varas institūcijas</t>
  </si>
  <si>
    <t>06.60007 Īpašumu uzmērīšanai un ierakstīšanai Zemesgrāmatā</t>
  </si>
  <si>
    <t>06.300 Ūdensapgāde</t>
  </si>
  <si>
    <t>06.60003 Kapu saimniecība</t>
  </si>
  <si>
    <t>06.2001 Teritoriju attīstībai (projektēšanai)</t>
  </si>
  <si>
    <t>06.60012 Pašvaldības teritoriju labiekārtošana</t>
  </si>
  <si>
    <t>04.510 Autotransports</t>
  </si>
  <si>
    <t>05.100 Atkritumu apsaimniekošana</t>
  </si>
  <si>
    <t>Izglītības iestāžu budžeti</t>
  </si>
  <si>
    <t>09.8101 Pārējā izglītības vadība</t>
  </si>
  <si>
    <t>09.5106 Madlienas mūzikas un mākslas skola</t>
  </si>
  <si>
    <t>09.21906 Madlienas vidusskola</t>
  </si>
  <si>
    <t>09.21901 Ogres 1.vidusskola</t>
  </si>
  <si>
    <t>09.5102 Basketbola skola</t>
  </si>
  <si>
    <t>09.5105 Bērnu un jauniešu centrs</t>
  </si>
  <si>
    <t>09.5101 Sporta centrs</t>
  </si>
  <si>
    <t>09.21904 Ogresgala pamatskola</t>
  </si>
  <si>
    <t>09.21908 Suntažu vidusskola</t>
  </si>
  <si>
    <t>09.21907 Taurupes pamatskola</t>
  </si>
  <si>
    <t>09.10003 PII "Dzīpariņš"</t>
  </si>
  <si>
    <t>09.10008 PII "Riekstiņš"</t>
  </si>
  <si>
    <t>09.10005 PII "Saulīte"</t>
  </si>
  <si>
    <t>09.10007 PII "Strautiņš"</t>
  </si>
  <si>
    <t>09.10009 PII "Taurenītis"</t>
  </si>
  <si>
    <t>09.10004 PII "Zelta Sietiņš"</t>
  </si>
  <si>
    <t>09.211 Sākumskolas (ISCED-97 1.līmenis)</t>
  </si>
  <si>
    <t>08.2101 Bibliotēkas</t>
  </si>
  <si>
    <t>08.2304 P/A "Ogres kultūras centrs"</t>
  </si>
  <si>
    <t>08.2304 P/A "Ogres kultūras centrs", 08.29004 Dalība dziesmu un deju svētkos</t>
  </si>
  <si>
    <t>08.2304 P/A "Ogres kultūras centrs", 08.29001 Kultūras aktivitātes, pasākumi</t>
  </si>
  <si>
    <t>08.2202 Vēstures un mākslas muzejs</t>
  </si>
  <si>
    <t>08.2202 Vēstures un mākslas muzejs, KKF</t>
  </si>
  <si>
    <t>08.2301 Kultūras centri - tautas nami</t>
  </si>
  <si>
    <t>05.4001 Bioloģiskās daudzveidības un ainavas aizsardzība</t>
  </si>
  <si>
    <t>03.110 Pašvaldības policija</t>
  </si>
  <si>
    <t>08.3301 Izdevniecība</t>
  </si>
  <si>
    <t>06.60009  Nevalstisko organizāciju projektu atbalstam</t>
  </si>
  <si>
    <t>Madlienas būvvaldes arhīva digitalizācija</t>
  </si>
  <si>
    <t>Budžeta nodaļa</t>
  </si>
  <si>
    <t>Prioritātes nosaukums</t>
  </si>
  <si>
    <t>07.450 Veselības veicināšana</t>
  </si>
  <si>
    <t>_07.210</t>
  </si>
  <si>
    <t xml:space="preserve">_10.700 </t>
  </si>
  <si>
    <t>08.29007 Papildus aktivitātes Ogres novada pašvaldības iestādēs</t>
  </si>
  <si>
    <t>_10.700</t>
  </si>
  <si>
    <t>_05.600</t>
  </si>
  <si>
    <r>
      <t xml:space="preserve">Uzlabota darbinieku darba apstākļi atbilstoši likumdošanas noteiktajām prasībām. </t>
    </r>
    <r>
      <rPr>
        <sz val="10"/>
        <color rgb="FFFF0000"/>
        <rFont val="Arial"/>
        <family val="2"/>
        <charset val="186"/>
      </rPr>
      <t>Sociālo pakalpojumu un sociālās palīdzības sniegšanai piemērotu telpu īpatsvars vismaz 90%</t>
    </r>
  </si>
  <si>
    <t>Izveidotas mobilās brigādes, tiek sniegti vismaz 4 mobilie pakalpojumi</t>
  </si>
  <si>
    <t>Uzlabota informācijas un pakalpojumu pieejamība, pakalpojumi tiek sniegti vismaz 4700 personām gadā.</t>
  </si>
  <si>
    <t>Visos pagastos pieejami primārās veselības aprūpes pakalpojumi, ģimenes ārstu prakšu skaits palielināts līdz 30</t>
  </si>
  <si>
    <t>Aktualizēti saistošie noteikumi, sniegts atbalsts nodokļu atvieglojumu veidā  vismaz 20 uzņēmumiem 5000 EUR apmērā</t>
  </si>
  <si>
    <t xml:space="preserve">Izstrādāta Ogres novada tūrisma attīstības koncepcija, Ogres TIC sasniegt vismaz 1000 apmeklētāji gadā robežu. </t>
  </si>
  <si>
    <t xml:space="preserve">Periodiska analīžu veikšana par pašvaldības sniegto komunālo pakalpojumu ūdens saimniecības jomā
</t>
  </si>
  <si>
    <t xml:space="preserve">Veikts pašvaldības sniegto komunālo pakalpojumu audits (izvērtējums reizi 3-4 gados par
tehnisko stāvokli un kvalitāti). Sasniegta vismaz 70% iedzīvotāju apmierinātība
</t>
  </si>
  <si>
    <t>Apmeklēti vismaz 5 kursi atbilstoši specialitātēm</t>
  </si>
  <si>
    <t xml:space="preserve">Pilnveidota un regulāri uzturēta dabaszinību materiāltehniskā bāze, sasniegts 100% vispārējās pamatizglītības un vispārējās vidējās izglītības iestādēs. </t>
  </si>
  <si>
    <t>Izglītības iestādēs racionāli un efektīvi izmantoti resursi, paaugstinājusies visu vecumu cilvēku aktivitāte mūžizglītības procesā. Kopumā tiek piedāvātas vismaz 15 mūžizglītības programmas</t>
  </si>
  <si>
    <t>Izveidotas vismaz 3 jaunas jauniešu nevalstiskās organizācijas, kopumā novadā darbojas vismaz 15 jauniešu organizācijas.</t>
  </si>
  <si>
    <t>Katru gadu tiek organizētas nometnes, tajās kopumā tiek iesaistīti vismaz 200 jaunieši</t>
  </si>
  <si>
    <t xml:space="preserve">Uzlaboti Ogres Vēstures un mākslas muzeja krājuma uzglabāšanas apstākļi, kopējais krājuma apjoms vismaz 46000 vienības. </t>
  </si>
  <si>
    <t>Īstenot Dabas aizsardzības plānos (DAP) ietvertos pasākumus, kopumā vismaz 28</t>
  </si>
  <si>
    <t>Izstrādāts ikgadējs plāns un ieviestas paredzētās aktivitātes - vismaz 3 informatīvi pasākumi ik gadu.</t>
  </si>
  <si>
    <t>7.2.4</t>
  </si>
  <si>
    <t>Pašvaldības administrācijas piedāvāto e-pakalpojumu skaits vismaz 50, iedzīvotāju skaits, kas tos izmanto, vismaz 6000</t>
  </si>
  <si>
    <t xml:space="preserve">Izveidotas vismaz 17 novadpētniecības izstādes un vismaz 160 personāliju un tematiskās mapes </t>
  </si>
  <si>
    <t>Veiktas pastāvīgas pašvaldības darbinieku apmācības, apmācīti vismaz 75 pašvaldības un iestāžu darbinieki</t>
  </si>
  <si>
    <t>Veikta pastāvīga (vismaz 3 reizes gadā) pamatinformācijas uzturēšana pašvaldības mājas lapā par e-pakalpojumiem</t>
  </si>
  <si>
    <t>Aktivitātes atkarīgo cilvēku skaita mazināšanā</t>
  </si>
  <si>
    <t>1.4.5</t>
  </si>
  <si>
    <t>Ierīkotas telpas, kur cilvēki, kas vēlas atbrīvoties no savām atkarībām var pulcēties uz savām sanāksmēm.</t>
  </si>
  <si>
    <t>2.1.8</t>
  </si>
  <si>
    <t>Sociālās uzņēmējdarbības atbalsta pasākumi</t>
  </si>
  <si>
    <t>1.3.12</t>
  </si>
  <si>
    <t>Apzināt potenciālos bāreņu un nelabvēlīgo ģimeņu bērnu aizgādņus.</t>
  </si>
  <si>
    <t>Apzināti vismaz 5 potenciālie bāreņu un nelabvēlīgo ģimeņu bērnu aizgādņi, pie kuriem šie bērni var griezties jebkurā laikā pēc padoma vai palīdzības. Nozīmēta vieta, kur šie cilvēki var tikties</t>
  </si>
  <si>
    <t>Interneta vietnes www.osports.lv uzturēšana un uzlabošana</t>
  </si>
  <si>
    <t xml:space="preserve">Gada pārskats par izglītības un sporta nozares attīstību un darbu, iekļaujot izglītības iestāžu Stipro, Vājo pušu un Iespēju un Draudu analīzi un salīdzinājums ar konkurējošām izglītības iestādēm. </t>
  </si>
  <si>
    <t xml:space="preserve">Veikta sistemātiska un mērķtiecīga sadarbība ar pašvaldības partneriem
infrastruktūras attīstīšanai, noslēgti vismaz 2 sadarbības līgumi. 
</t>
  </si>
  <si>
    <t>3.2.16</t>
  </si>
  <si>
    <t>Veicināt auto stāvvietu pieejamību Ogres pilsētā, ieviešot norādes uz tām</t>
  </si>
  <si>
    <t>Ieviestas vismaz 10 jaunas norādes uz Ogres pilsētā esošām bezmaksas stāvvietām</t>
  </si>
  <si>
    <t>2.1.9</t>
  </si>
  <si>
    <t>ON pašvaldības darbinieks- uzņēmēju atbalsta/sadarbības speciālists</t>
  </si>
  <si>
    <t>Ieviest pašvaldībā amata vietu darbiniekam, kas nodarbojas ar uzņēmēju sadarbības un atbalsta jautājumiem un investoru piesaisti.</t>
  </si>
  <si>
    <t>2.3.8</t>
  </si>
  <si>
    <t>2.3.9</t>
  </si>
  <si>
    <t>Veicināt olu ražotnes izveidi Ogres novadā</t>
  </si>
  <si>
    <t>2.2.5</t>
  </si>
  <si>
    <t>Veicināta vismaz viena liela &gt;10 milj EUR investīciju projekta ieviešana Ogres novadā.</t>
  </si>
  <si>
    <t>Organizēt uzņēmēju kontaktbiržas  ar Ogres novada sadraudzības pilsētām;</t>
  </si>
  <si>
    <t>Veikti informatīvi pasākumi uzņēmējiem, organizētas vismaz 2 tikšanās ar uzņēmējiem un vismaz viena atvērtā Attīstības komisijas sēde</t>
  </si>
  <si>
    <t>2.1.10</t>
  </si>
  <si>
    <t>Attīstīt zīmolu “Ražots Ogres novadā”</t>
  </si>
  <si>
    <t>Izveidots zīmols "Ražots Ogres novadā", zīmolu izmanto vismaz 15 ražotāji.</t>
  </si>
  <si>
    <t>Mākslinieks</t>
  </si>
  <si>
    <t>7.4.2</t>
  </si>
  <si>
    <t>Ieviest kopēju pilsētas vizuālo tēlu, atbilstoši jaunajam novada zīmolam</t>
  </si>
  <si>
    <t>Ieviesta kopējais pilsētas vizuālais tēls, atbilstoši jaunajam novada zīmolam, izstrādātas dizaina vadlīnijas un piemērotas visu novada iestāžu publiskā tēla veidošanā</t>
  </si>
  <si>
    <t>2.1.11</t>
  </si>
  <si>
    <t>Regulāri aktualizēt vietnes www.ogresnovads.lv informāciju par uzņēmējdarbību</t>
  </si>
  <si>
    <t>Informācija par uzņēmējdarbību vietnē www.ogresnovads.lv papildināta vismaz reizi ceturksnī</t>
  </si>
  <si>
    <t>Sekmēta novada amatnieku prasmju popularizēšanu un izmantošanu tūrisma un radošo industriju piedāvājuma veidošanā, vismaz 4 reizes gadā.</t>
  </si>
  <si>
    <t xml:space="preserve"> Suntažu pašvaldības teritorijā esoši vidi degradējošo objektu sakārtošana (Padomju laiku šķūņi un pagaidu būves), nojaukšana vai teritorijas rekultivēšana </t>
  </si>
  <si>
    <t xml:space="preserve"> Būves informācijas modelēšanas sistēmas (BIM) ieviešana</t>
  </si>
  <si>
    <t>Ieviesta būves informācijas modelēšanas sitēma (BIM)</t>
  </si>
  <si>
    <t>3.2.17</t>
  </si>
  <si>
    <t>Atbalsts Ogres novada uzņēmumiem un lauksaimniekiem meliorācijas sistēmas sakārtošanā</t>
  </si>
  <si>
    <t>Sniegts atbalsts vismaz 5 Ogres novada uzņēmumiem un lauksaimniekiem meliorācijas sistēmas sakārtošanā</t>
  </si>
  <si>
    <t>Nekustamo īpašumu pārvaldes nodaļa</t>
  </si>
  <si>
    <t>3.2.18</t>
  </si>
  <si>
    <t>3.2.19</t>
  </si>
  <si>
    <t>Koplietošanas meliorācijas sistēmu ikdienas uzturēšana Ogrē un Ogresgala pagastā</t>
  </si>
  <si>
    <t>Koplietošanas meliorācijas sistēmu avārijas seku likvidācijas darbi Ogrē un Ogres novadā</t>
  </si>
  <si>
    <t>Veikta koplietošanas meliorācijas sistēmu ikdienas uzturēšana Ogrē un Ogresgala pagastā</t>
  </si>
  <si>
    <t>Veicināt sadarbību ar profesionālajām izglītības iestādēm, augstskolām un to studentiem</t>
  </si>
  <si>
    <t xml:space="preserve"> Noslēgts partnerības līgums ar vismaz vienu izglītības iestādi un iesaistīti studenti pašvaldības pilsētvides attīstības un sniegto pakalpojumu komunālajā jomā uzlabošanā vai veikts pašvaldības infrastruktūras objektu resursu patēriņa izvērtējums</t>
  </si>
  <si>
    <t xml:space="preserve"> Atbalstīt uzņēmējus, kas pieņem darbā sociālās atstumtības riskam pakļautās personas  </t>
  </si>
  <si>
    <t>(Ogres novada pašvaldības domes 12.03.2020. ārkārtas sēdes lēmuma (protokols Nr.4; 1.§)  redakcijā)</t>
  </si>
  <si>
    <t>Izpildīts 2019.gadā</t>
  </si>
  <si>
    <t>Sociālo darbinieku apmācības plāns izstrādāts</t>
  </si>
  <si>
    <t>Sniedz  dienas centra 'Saime'' pakalpojumu   40 personām</t>
  </si>
  <si>
    <t>Telpas ir izveidotas, drīzumā tiks iegādāts aprīkojums</t>
  </si>
  <si>
    <t xml:space="preserve">Netika īstenots. Pirms ATR īstenot nav lietderīgi. </t>
  </si>
  <si>
    <t>Pašvaldības mājaslapā www.ogresnovads.lv, pašvaldības sociālo tīklu kontos un mobilajā lietotnē "Ogres novadnieks" tiek pastāvīgi ievietota un aktualizēta informācija par aktualitātēm uzņēmējdarbības jomā.</t>
  </si>
  <si>
    <t>Tiek īstenots investīciju projekts par vairāk kā 80 miljoni EUR</t>
  </si>
  <si>
    <t>Projekts realizēts</t>
  </si>
  <si>
    <t xml:space="preserve">Pašvaldības mājaslapā www.ogresnovads.lv, laikrakstā "Ogrēnietis", pašvaldības sociālo tīklu kontos un mobilajā lietotnē "Ogres novadnieks", kā arī SIA "Ogres namsaimnieks" mājaslapā www.ogresnamsaimnieks.lv tiek regulāri ievietota informācija par aktualitātēm infrastruktūras un mājokļu apsaimniekošanas jomās. </t>
  </si>
  <si>
    <t>Notiek regulāri saskaņā ar pašvaldības budžeta iespējām, darba plānu un īstenoto projektu monitoringa prasībām</t>
  </si>
  <si>
    <t xml:space="preserve">Teritorijas plānojuma izstrāde tiks uzsākta pēc jaunveidojamā Ogres novada Ilgtspējīgās attīstības stratēģijas apstiprināšanas. </t>
  </si>
  <si>
    <t>Analīzes tiek veiktas atbilstoši Ministru kabineta 2017. gada 14. novembra noteikumiem Nr. 671 "Dzeramā ūdens obligātās nekaitīguma un kvalitātes prasības, monitoringa un kontroles kārtība" četras reizes gadā. Ūdens paraugi tiek ņemti no 9 vietām Ogrē, vienas Ciemupē un Ogresgalā.</t>
  </si>
  <si>
    <t>SIA "Ogres Namsaimnieks" nodrošina darbinieku kvalifikācijas celšanu - piedāvājot darbiniekiem apmeklēt dažāda veida kursus, seminārus, lekcijas, u.tml.</t>
  </si>
  <si>
    <t>2018.gadā  projekts realizēts, 2019.gadā veikta būvniecība</t>
  </si>
  <si>
    <t>Pašvaldības mājaslapā www.ogresnovads.lv, laikrakstā "Ogrēnietis", pašvaldības sociālo tīklu kontos un mobilajā lietotnē "Ogres novadnieks", kā arī SIA "Ogres namsaimnieks" mājaslapā www.ogresnamsaimnieks.lv tiek regulāri ievietota informācija par energoefektivitātes paaugstināšanas jautājumiem.
SIA "Ogres Namsaimnieks" konsultācijas klātienē.</t>
  </si>
  <si>
    <t>Pašvaldības mājaslapā www.ogresnovads.lv, laikrakstā "Ogrēnietis", pašvaldības sociālo tīklu kontos un mobilajā lietotnē "Ogres novadnieks", kā arī SIA "Ogres namsaimnieks" mājaslapā www.ogresnamsaimnieks.lv tiek regulāri ievietota informācija par dzīvojamo zonu publisko ārtelpu labiekārtošanas  jautājumiem. 
SIA "Ogres Namsaimnieks" sniedz konsultācijas klātienē.</t>
  </si>
  <si>
    <t>2019.gadā līgums "par koplietošanas meliorācijas sistēmu ikdienas uzturēšanas/ekspluatācijas darbiem Ogrē un Ogresgala pagastā, Ogres novadā" Līguma summa 115272.34 EUR</t>
  </si>
  <si>
    <t xml:space="preserve"> 2019.gada līgums  "par ceļa grāvju un caurteku ikdienas uzturēšanu Ogrē un Ogresgala pagastā, Ogres novadā" līguma summa 12082.15EUR</t>
  </si>
  <si>
    <t>Realizēts atbilstoši ārējo normatīvo aktu prasībām</t>
  </si>
  <si>
    <t>Realizēts ikdienas darbā</t>
  </si>
  <si>
    <t>Izpildīts</t>
  </si>
  <si>
    <t>2019 gadā pedagogiem  ir iegādāti 10 jauni portatīvie datori par iecerēto finansējuma apjomu.</t>
  </si>
  <si>
    <t>Veikta skatuves aizkaru apstrāde ar pretaizdegšanās līdzekli,Iekšējās ugunsdzēsības sistēmas krānu, šļūteņu un stobru nomaiņa un AUS akumulatoru nomaiņa 737,00 eur</t>
  </si>
  <si>
    <t xml:space="preserve">Iegādāts. </t>
  </si>
  <si>
    <t>Ir realizēts</t>
  </si>
  <si>
    <t>Līdz šim brīdim labiekārtoti trīs kabineti ar jauniem soliem un galdiem.</t>
  </si>
  <si>
    <t>Nav uzsākts ēkas remonts saistībā ar internātskolas pievienošanu Suntažu vidusskolai, kur varētu būt nepieciešamās telpas.</t>
  </si>
  <si>
    <t xml:space="preserve">Īstenots. </t>
  </si>
  <si>
    <t>Projekts noslēdzies, iesniegta projekta noslēguma atskaite.</t>
  </si>
  <si>
    <t>Aktivitāte nav veikta saistībā ar jaunas bibliotēkas ēkas celtniecību</t>
  </si>
  <si>
    <t>Fotoklubs no 01.03.2019.</t>
  </si>
  <si>
    <t>Pasākums ir īstenots par kopējo summu 1125.46 EUR ar PVN</t>
  </si>
  <si>
    <t>Pamatinformācija mājaslapā tiek uzturēta 2 valodās – latviešu un angļu.</t>
  </si>
  <si>
    <t xml:space="preserve">Pašvaldības mājaslapā www.ogresnovads.lv ir ievietots un tiek regulāri aktualizēts notikumu kalendārs, aptverot visu novada teritoriju. Informācija par aktuālajiem pasākumiem tiek ievietota arī pašvaldības sociālo tīklu kontos un mobilajā lietotnē "Ogres novadnieks". </t>
  </si>
  <si>
    <t xml:space="preserve">Informācija par pagastiem tiek publicēta izdevumā “Ogrēnietis” vismaz reizi mēnesī, vismaz reizi nedēļā – mājaslapā. Ikmēneša pasākumu plānā “Ogrēnietī” tiek publicēti pasākumi pagastu kultūras namos.Tiek praktizēti nodaļas darbinieku izbraukumi pagastos, attiecīgi atspoguļojot mājaslapā un arī “Ogrēnietī” pagastu aktualitātes. Madlienas, Suntažu un Ķeipenes pagasti reizi mēnesi izdod savu informatīvo izdevumu. </t>
  </si>
  <si>
    <t xml:space="preserve">Regulāri tiek ievietota informācija facebook, twitter, youtube un mobilajā lietotnē "Ogres novadnieks". </t>
  </si>
  <si>
    <t>Pastāvīgi tiek aktualizēta informācija par Ogres novadnieka kartes ieviešanu, izmantošanas iespējām, pieejamajām atlaidēm; tiek popularizēts mobilās lietotnes "Ogres novadnieks" aplikācijas kods.</t>
  </si>
  <si>
    <t>Paveikts.</t>
  </si>
  <si>
    <t>Nodrošinātas telpas atbilstoši sociālo pakalpojumu sniegšanas prasībām.</t>
  </si>
  <si>
    <t>Nav, izvērtēts, ka pienākumus var veikt nodaļa darba plāna un amatu aprakstu ietvaros</t>
  </si>
  <si>
    <t xml:space="preserve">Veikti grants ceļu uzturēšanas darbi. </t>
  </si>
  <si>
    <t>Atbalsta sistēmas izveide jaunajiem pedagogiem un izglītības iestādēm nepieciešamo mācību priekšmetu pedagogiem</t>
  </si>
  <si>
    <t>Realizēts projekts Montessori kabineta labiekārtošanai (EUR1323)</t>
  </si>
  <si>
    <t>Uzsākts darbs pie jaunatnes politikas dokumenta izstrādes.</t>
  </si>
  <si>
    <t>2019.gadā Ogres novada izglītības pārvaldē Jaunatnes lietu speciālista vieta bija vakanta, līdz ar to vairāki no paredzētajiem pasākumiem jaunatnes jomā netika īstenoti. 2019. gadā forums netika organizēts. 2020.gada nogalē organizēts jauniešu izaugsmes forums, kurā aktīvu dalību ņems Ogres infrastruktūras un arhitektūras objektu izstrādes autori (arhitekti, inženieri), uzņēmēji, Ogres novada pašvaldības domes pārstāvji un jaunatnes jomas iedvesmotāji. 
Forumā tiks ieskicēts turpmākais darbības gads, jauno projektu izklāsts un aicināti jaunieši aktīvi līdzdarboties pilsētas un novada attīstības veidošanā.</t>
  </si>
  <si>
    <t>Ik gadu pašvaldības iestādes organizē nometnes skolēnu brīvlaikā un iesaista Ogres novada skolēnus.</t>
  </si>
  <si>
    <t>Ogres 1.vidusskolas komerczinību virziena klases gatavo projektus, kuri tiek prezentēti un īstenoti Ogres novadā sadarbībā ar Ogres novada izglītības pārvaldi. Tie ir dažādi sociāli projekti, kā arī projekti karjeras izaugsmei. Tāpat izglītības iestādēs darbojas vairāki veiksmīgi mācību uzņēmumi.</t>
  </si>
  <si>
    <t>05.4001 Bioloģiskās daudzveidības un ainavas saglabāšana</t>
  </si>
  <si>
    <t>Katru sezonu peldošas platformas veicamie darbi: laipas skrūvju savienojumu un diagonālo atsaišu savienošana, laipas sekciju, betona enkuru, krasta balstu  transportēšana uzstādīšana un montāža, kā arī tilta koka daļu apstrāde. Papildus ir uzstādīta peldošā skatuve un peldošā laivu piestātne, tai skaitā, veikta betona enkuru transportēšana un uzstādīšana. Demontāžas darbos ietilpst: laipas skrūvju savienojumu un diagonālo atsaišu savienojumu atvienošana, betona enkuru, laipas sekciju un krasta balstu izcelšana no upes un transportēšana uz novietni, peldošās skatuves saliekamās koka platformas demontāža, transportēšana uz novietni, kā arī peldošās laivu piestātnes un tās krasta balstu demontāža un betona enkuru izcelšana, transportēšana uz novietni.</t>
  </si>
  <si>
    <t>Uzturēšana un kopšana notika saskaņā ar 2018.gada 29.jūnijā noslēgto līgumu (kā arī vienošanās par termiņa pagarināšanu) starp SIA "Ogres Namsaimnieks" un Ogres novada pašvaldību.</t>
  </si>
  <si>
    <t xml:space="preserve">Uzlabota kontrole par pašvaldības saistošo noteikumu par atkritumu apsaimniekošanu administrēšanu </t>
  </si>
  <si>
    <t xml:space="preserve"> 5.2001 Lietus ūdens kanalizācija </t>
  </si>
  <si>
    <t>Veikta pēc nepieciešamības koplietošanas meliorācijas sistēmu avārijas seku likvidācijas darbi Ogrē un Ogres novadā</t>
  </si>
  <si>
    <t>Ķeipenē iesākta dabas takas izveide Ķeipenes muižas parkā un pieguļošajā Valsts mežu teritorijā</t>
  </si>
  <si>
    <t>Par pasākuma/aktivitātes  ieviešanu atbildīgā struktūrvienība, iestāde, kapitālsabiedrība</t>
  </si>
  <si>
    <t>Veicināt apsaimniekošanas organizāciju veidošanos Suntažu pagastā, lai palielinātos apsaimniekošanās esošo daudzdzīvokļu māju skaits</t>
  </si>
  <si>
    <t>Ielu reģistra un kartogrāfiskās pārvaldīšanas sistēmas e-celi.lv datu aktualizācija Ogres pilsētā</t>
  </si>
  <si>
    <r>
      <rPr>
        <b/>
        <sz val="10"/>
        <rFont val="Arial"/>
        <family val="2"/>
        <charset val="186"/>
      </rPr>
      <t>2020. g</t>
    </r>
    <r>
      <rPr>
        <sz val="10"/>
        <rFont val="Arial"/>
        <family val="2"/>
        <charset val="186"/>
      </rPr>
      <t>. ar Latvijas Mākslas akadēmiju noslēgts līgums par sadarbību projektā “Apgaismes ķermeņu priekšlikumu izstrāde bijušās sanatorijas “Ogre” Lielajai zālei un ieejas vestibilam Gaismas 2/6, Ogrē”</t>
    </r>
  </si>
  <si>
    <t xml:space="preserve">Sociālo institūciju darbinieku apmācību plānu izstrāde </t>
  </si>
  <si>
    <t>Veikti informatīvi, izglītojoši pasākumi un noteikts papildus pabalsts Ogres novada audžu ģimenēm. Audžu ģimeņu skaits Ogres novadā palielinās līdz 7</t>
  </si>
  <si>
    <t xml:space="preserve">Veikti pasākumi veselības veicināšanai un slimību profilaksei Ogres novada iedzīvotajiem, iesaistīti vismaz 5000 iedzīvotāji gadā. </t>
  </si>
  <si>
    <t>Sakarā ar paredzamo teritoriālo reformu nolemts, ka Ogres novada attīstības koncepcijas izstrāde jāpārceļ uz nākamo Attīstības programmas periodu</t>
  </si>
  <si>
    <t>Investoru piesaistes plāna izstrāde un realizācija, sasniegts privāto investīciju apjoms 10 milj EUR</t>
  </si>
  <si>
    <t>Organizētas vismaz 2 uzņēmēju kontaktbiržas ar Ogres novada sadraudzības pilsētu uzņēmējiem</t>
  </si>
  <si>
    <t>Madlienas vidusskolas pedagogu profesionālās kapacitātes paaugstināšana, saskaņā ar valstī noteiktajām normatīvo aktu prasībām</t>
  </si>
  <si>
    <t>Regulāri paaugstināta pedagogu profesionālā kapacitāte izmantojot pašvaldības un Eiropas savienības finanšu resursus</t>
  </si>
  <si>
    <t>Racionālas un optimālas izglītības infrastruktūras izmantošana, veicot regulāru plānošanu, sasniegtā analīzi un priekšlikumu izstrādāšanu turpmākajai darbībai, iesaistot maksimāli visas ieinteresētās puses</t>
  </si>
  <si>
    <t>Valsts finansējums</t>
  </si>
  <si>
    <t>Apmeklēti vismaz 3 kursi par pirmsskolas izglītības iestāžu pašvērtējuma izstrādi un iestāžu vadītāju vērtēšanu.</t>
  </si>
  <si>
    <t>Attīstības analīze tiek veikta izglītība iestāžu pašnovērtējuma ziņojumos</t>
  </si>
  <si>
    <t>Izveidota datu bāze par interešu izglītību Ogres novadā, tajā iekļauti vismaz 188 interešu un profesionālās ievirzes izglītības programmām</t>
  </si>
  <si>
    <t>Iegādāta datortehnika- kopētājs, VPII „Dzīpariņš”</t>
  </si>
  <si>
    <t>09.5104 Mākslos skola</t>
  </si>
  <si>
    <t>09.5104 Mākslas skola</t>
  </si>
  <si>
    <t>Ogres Māksla skolas informācijas tehnoloģiju ieviešana profesionālās ievirzes izglītības iestādēs</t>
  </si>
  <si>
    <t>Tiks iegādāti 5 projektori mācību procesa nodrošināšanai Ogres Mākslas skolā</t>
  </si>
  <si>
    <t>2018. gada novembrī veikta āra teritorijas 3 gaismekļu nomaiņa uz LED gaismekļiem par kopējo summu 492.00 EUR
2019. gada novembrī veikta āra teritorijas 4 gaismekļu nomaiņa uz LED gaismekļiem par kopējo summu 617.00 EUR</t>
  </si>
  <si>
    <t xml:space="preserve"> Dabaszinību mācību priekšmetu materiāltehniskās bāzes pilnveidošana un saglabāšana </t>
  </si>
  <si>
    <t>Aktīvi un motivēti interešu izglītības programmu dalībnieki</t>
  </si>
  <si>
    <t>Specialajās grupās izglītojamiem ar valodas traucējumiem un jauktiem attīstības traucējumiem papildināti logopēdiem un speciālam pedagogam mācību materiāli individuālajam darbam ar bērniem, iegādātas grupu mēbeles ,lai varētu iekārtot kompetenču centrus</t>
  </si>
  <si>
    <t>Aizsargtīklu iegāde un uzstādīšana pludmales volejbola laukumiem Skolas ielā 21</t>
  </si>
  <si>
    <t>Tiks noorganizēta novada mākslinieku un audzēkņu tikšanās, izstāde, bērniem un jauniešiem nodrošināta iespēja piedalīties aktīva un radoša procesa norisē, novada kultūras un mākslas apzināšanā</t>
  </si>
  <si>
    <t>Dabaszinātņu kabinetu iekārtojums pilnveidots atbilstoši programmu nodrošinājumam.</t>
  </si>
  <si>
    <t>„Blaumaņu” ēkas telpu pielāgošana Suntažu vidusskolas karjeras nodarbību norisei (karjeras konsultants, programma "Esi līderis", u.c.)</t>
  </si>
  <si>
    <t>Izglītības iestādes infrastruktūras piedāvāšana Madlienas pagasta sabiedrībai sportiskām un izglītojošajām aktivitātēm</t>
  </si>
  <si>
    <t>Vecāku aktīva līdzdalība iestādes organizētajos pasākumos( Mātes un Tēvu dienas, vecvecāku pasākums, dažādās tematiskajās izstādēs, atvērto durvju dienās, sporta svētki kopā ar vecākiem, profesiju dienas)</t>
  </si>
  <si>
    <t>Vecāku aktīva līdzdalība iestādes organizētajos pasākumos( Mātes un Tēvu dienas, vecvecāku pasākums, dažādās tematiskajās izstādēs,atvērto durvju dienās,sporta svētki kopā ar vecākiem,profesiju dienas)</t>
  </si>
  <si>
    <t>Tiks izveidots Ogres novada profesionālās pilnveides metodiskais centrs un ieviesta Ogres Mākslas skolā racionāli un efektīvi izmantoti resursi, paaugstinot visu vecumu cilvēku aktivitāti mūžizglītības procesā</t>
  </si>
  <si>
    <t>Lai uzsāktu metodiskā centra izveidi ir sagatavots teicams metodiskais  materiāls  izveide profesionālai ievirzes  audzēkņiem. Daļēji ir izveidots metodiskais materiāls profesionālai pilnveidei pieaugušajiem . Tiek organizēta regulāra pieaugušo profesionālās  pilnveides semināri un kursi. izsniegtas Apliecība par pieaugušo profesionālo pilnveides apguvi.</t>
  </si>
  <si>
    <t>09.820 Pārējā citur neklasificētā izglītība</t>
  </si>
  <si>
    <t>Attīstīta STEM pulciņu pieejamība pilsētā</t>
  </si>
  <si>
    <t>Materiāltehniskās bāzes veidošana un pilnveidošana mūsdienīgas jauniešu neformālās un interešu izglītības programmu realizēšanas nodrošināšanai</t>
  </si>
  <si>
    <t>Izveidota materiāltehniskā bāze mūsdienīgas jauniešu neformālās un interešu izglītības programmu realizēšanas nodrošināšanai</t>
  </si>
  <si>
    <t>Ogres 1. vidusskolas ERASMUS programmas 2. pamatdarbības starpskolu stratēģisko partnerību projekts "21. gadsimta globalizācijas un ilgtspējības izaicinājumi"</t>
  </si>
  <si>
    <t>Ģimnāzijas ERASMUS programmas 2. pamatdarbības starpskolu stratēģisko partnerību projekts "Rītdienas mācīšana"</t>
  </si>
  <si>
    <t>ekskursijas, lekcijas, praktiskās nodarbības</t>
  </si>
  <si>
    <t>Tiks noorganizētas nometnēs bērniem un jauniešiem mācību brīvlaikā</t>
  </si>
  <si>
    <t>Organizēts Ķeipenes mākslinieku plenērs</t>
  </si>
  <si>
    <t>Pašvaldības informatīvajā izdevumā un mājaslapā pastāvīgi pieejama vispusīga informācija par lauku teritoriju aktivitātēm</t>
  </si>
  <si>
    <t>Ikgadējos pašvaldības projektu konkursos ("RADI Ogres novadam" un "Veidojam vidi ap mums" un atbalstīti vismaz 35 iedzīvotāju iniciatīvas projekti gadā</t>
  </si>
  <si>
    <r>
      <rPr>
        <b/>
        <sz val="10"/>
        <rFont val="Arial"/>
        <family val="2"/>
        <charset val="186"/>
      </rPr>
      <t>2019/2020.gads</t>
    </r>
    <r>
      <rPr>
        <sz val="10"/>
        <rFont val="Arial"/>
        <family val="2"/>
        <charset val="186"/>
      </rPr>
      <t xml:space="preserve">
• sezonālo tūrisma videoklipu, kuros iekļauts arī radošo darbnīcu (amatnieku) piedāvājums, veidošana un izvietošana dažādos reklāmas kanālos;
•  uzņēmēju pieredzes apmaiņas braucienu (2019.g. decembris/2020.g. oktobris)/ pārgājienu Ogres pilsētā rīkošana (2x gadā – pavasaris/rudens) apskates objektu sarakstā iekļaujot radošo darbnīcu apskati;
•  radošo darbnīcu piedāvājuma aktualizēšana un ievietošana Ogres pilsētas kartē (LV,ENG, RU versijas), kā arī Ogres novada kartē (LV versija, 2020.gads);
•  radošo darbnīcu piedāvājuma aktualizēšana un ievietošana mājaslapā www.visitogre.lv, mobilajā aplikācijā “Ogres novadnieks”, sadaļā “tūrisms”, periodiski tematiskās informācijas ievietošana sociālajos tīklos;
- 2018. gadā, kad tika iesaistīti Ogres novada pagasti, Ogres pilsētas svētku norisē ar saviem stendiem, tai skaitā ar vietējiem amatniekiem.
- ONKC rīko pavasara, Līgo, Pilsētas svētku, rudens, Mārtiņdienas un Ziemassvētku gadatirgus, kuros piedalās arī Ogres novada amatnieki. 
</t>
    </r>
    <r>
      <rPr>
        <b/>
        <sz val="10"/>
        <rFont val="Arial"/>
        <family val="2"/>
        <charset val="186"/>
      </rPr>
      <t xml:space="preserve">2020.gads </t>
    </r>
    <r>
      <rPr>
        <sz val="10"/>
        <rFont val="Arial"/>
        <family val="2"/>
        <charset val="186"/>
      </rPr>
      <t xml:space="preserve">pavasara/vasaras sezona – radošo darbnīcu piedāvājuma reklamēšana TV24 raidījumā “Ceļojums uz Ogri”
- ONKC rīko pavasara, Līgo, Pilsētas svētku, rudens, Mārtiņdienas un Ziemassvētku gadatirgus, kuros piedalās arī Ogres novada amatnieki. 
</t>
    </r>
  </si>
  <si>
    <t xml:space="preserve">Netika īstenots. Ņemot vērā plānoto dokumentu vadības sistēmas pāreju no EDUS uz Namejs īstenots 2021.g.) vairs nav aktuāli. </t>
  </si>
  <si>
    <t>2.pielikums
 Pārskatam par Ogres novada Attīstības programmas 2014.-2020.gadam īstenošanu 2020.gadā</t>
  </si>
  <si>
    <t>"Ogres novada rīcības plāns 2018.-2020. gadam"
Īstenošanas progress 2020.gadā</t>
  </si>
  <si>
    <t>Īstenota sadarbība ar augstskolām (RTU, LLU, LMA)</t>
  </si>
  <si>
    <t>Jā, "Ogres ieleja", "Ogres Zilie kalni"</t>
  </si>
  <si>
    <t>Jā, komunikācija ar Dabas aizsardzības pārvaldi par 2021.g. dabas aizsardzības plānu "Ogres ieleja"</t>
  </si>
  <si>
    <t xml:space="preserve">Nav izpildīts. </t>
  </si>
  <si>
    <t>Iegādāti 13 portatīvie datori pedagogiem</t>
  </si>
  <si>
    <t>Projektoru un ekrānu uzstādīšana - 3 macību kabinetos. Televizora iegāda , uzstādīšana - 1 mācību telpā. Robotikas iekārtas "Alfarobot" iegāde, 3D printera iegāde. Mācību grāmatas un darba burtnīcas iegādatas katra mācību gada sakumā.</t>
  </si>
  <si>
    <t>2019. gadā Mazozolu filiālei projekta ietvaros iegādāts slēpošanas invetārs un slidas.</t>
  </si>
  <si>
    <t>Sakarā ar ārkārtejo situāciju valstī 2020. gadā lekcijas un sapulces vecākiem netika organizētas.</t>
  </si>
  <si>
    <t>Vasarā tika organizēta dienas nometne jauniešiem, brauciens uz lielo AWARD talku Likteņdārzā.</t>
  </si>
  <si>
    <t>Apmeklēja Rīgas "Dinamo" spēles, Tv raidījuma ierakstīšanu "Es mīlu tevi Latvija!", piedalījās deju koncertā Ogrē, piedalijās Latviešu valodas aģentūras organizētajā pasākumā, starpfiliāļu sadrudzības deju koncerts" Meteņdienu pavadot", piedalīšanās novada pasākumā "Sportiskā 4. klase", ekskursija uz Kurzemes kultūrvēsturiskajām vietām, patriotiskās audzināšanas pārgājiens “Sagaidot Mazās Juglas kaujas 103. gadadienu”, piedalījās pasākumā “Meža zinības Zilajos kalnos” , piedalījās Latvijas Olimpiskajā dienā Ogres novada Sporta centrā, piedalījās pasākumā/konkursā – Sudraba Edžus “Dullais Dauka” Gremzdā, apmeklējsa atpūtas parku “Beverīnas labirinti”, pārgājieni pa pagasta teritoriju iepazīstot vietājās kultūvēsturiskās vietas, pirmsskolas grupām pārgājieni un braucieni uz mežu.</t>
  </si>
  <si>
    <t>Uzstādīts inventārs āra laukumos fizisko aktivitāšu īstenošanai.</t>
  </si>
  <si>
    <t>Izveidots un labiekārtots mācību kabinets.</t>
  </si>
  <si>
    <t>Ik vasaru tiek organizēta skolēnu nodarbinātība vasaras brīvlaikā sadarbībā ar uzņēmējiem. Ik vasaaru tiek nodarbināti līdz 50 jauniešiem.</t>
  </si>
  <si>
    <t>2020.gadā pedagogi karjeras konsultanti piedalījušies sekojošās apmācībās/semināros: 11.08.2020. Valsts izglītības attīstības aģentūras informatīvs seminārs par aktuālo 2020./2021.mācību gadā, dažādas online lekcijas/semināri par karjeras jautājumiem, Daugavpils Universitātes profesionālās izaugsmes centra 160 stundu programma "Pedagogs karjeras konsultants (individuālās konsultēšanas kompetenču apguvei)", Daugavpils Universitātes 120 stundu programma "Pedagoga - karjeras konsultanta darba organizēšanas un vadīšanas pamati".</t>
  </si>
  <si>
    <t>Informācja par sporta pasākumiem regulāri pieejama Ogres novada mājas lapā sadaļā "Izglītība"</t>
  </si>
  <si>
    <t>Ogres novada Bērnu un jauniešu centrs likvidēts, funkcijas nodotas Ogres novada izglītības pārvaldei. Tiek veikts darbs pie interešu izglītības piedāvājuma optimizēšanas, piedāvājuma centralizēšanas un uzraudzības kvalitātes uzlabošanas. Turpinās darbs pie sistēmas un datu bāzes veidošanas</t>
  </si>
  <si>
    <t>Pieredzes apmaiņas seminārs Ogres novada izglītības iestāžu vadītiājiem Jelgavas novadā. 
Pieredzes apmaiņas seminārs vispārējās pirmsskolas izglītības pedagogiem VPII "'Riekstiņš". 
Izglītības iestāžu vadītāju pieredzes apmaiņas seminārs Ķeipenē.
sadarbības projektui ārvalstīs 2020.gadā nav notikuši.</t>
  </si>
  <si>
    <t xml:space="preserve">Sniegta informācija LIZDA  par pedagogu darba samaksas nepilnībām un priekšlikumi to novēršanai.
Sniegti priekšlikumi LIZDA par Valsts ģimnāziju finansēšanas modeli.
Sniegti priekšlikumi LIZDA  par MK noteikumu projekta "Noteikumi par valsts vispārējās vidējās izglītības standartu un vispārējās vidējās izglītības programmu paraugiem".
</t>
  </si>
  <si>
    <t>Papildināti Ogres novada iekšējie noteikumi "Ogres novada pašvaldības izglītības iestāžu vadītāju un pedagogu atlīdzības nolikums", kurā papildināta nodaļa "Kompensācija mācību izdevumu segšanai". Iespēja kompencēt mācību maksu līdz 70% atbilstoši 2016.gada 18.februāra iekšējiem noteikumiem Nr. 2/2016 "Ogres novada pašvaldības izglītības iestāžu vadītāju un pedagogu atlīdzības nolikums".</t>
  </si>
  <si>
    <t>Ogres 1.vidusskola, Ogre sākumskola, Ogresgala paamtskola, Ķeipenes pamatskola turpina dalību projekta 2.kārtā. Izstrādāti atbalsta pasākumu plāni sistēmā. Dalība ESF projektā "Atbalsts izglītojamo individuālo kompetenču attīstībai".</t>
  </si>
  <si>
    <t>Profesionālā pilnveide pirmsskolas izglītības pedagogiem "Stop 4-7".
Profesionālā pilnveide pedagogiem "Audzināšana - efektīva mācību un audzināšanas procesa nodrošināšana".
Tālākizglītības programma ģeogrāfijas skolotājiem "ESRI Eiropas ģeogrāfiskās informācijas sistēma".
Tālākizglītība logopēdiem "Runas terapijas aplikācijas Cheekslep lietošana".</t>
  </si>
  <si>
    <t>Izveidota jauna 29. skautu un gaidu vienība. Aktīvi darbojas Ogres novada jauniešu dome jaunā sastāvā. Atsākusi darbību jauniešu organizācija "Talantu kalve", kas organizē radošas bērnu un jauniešu nometnes.</t>
  </si>
  <si>
    <t>Projekta numurs: 8.3.2.2/16/I/001 "Palielināt atbalstu vispārējās izglītības iestādēm izglītojamo individuālo kompetenču attīstībai"ietvaros tiek organizēta papildu STEM jomas interešu izglītības programmu apguve Ogres sākumskolā, Ogres 1.vidusskolā, Ogresgala pamatskolā un Ķeipenes pamatskolā.</t>
  </si>
  <si>
    <t>Līdz 2020.gada septembrim projektā iesaistīti 36 jaunieši.</t>
  </si>
  <si>
    <t>Projekt aīstenošana pabeigta 2019.gadā.</t>
  </si>
  <si>
    <t>Noorganizēti semināri Ogres novada izglītības iestāžu pašpārvaldēm, izveidota Jauniešu dome jaunā sastāvā, kas aktīvi darbojas un iesaistas lēmumu pieņemšanā jautājumos, kas saistīti ar jaunatnes lietām novadā.</t>
  </si>
  <si>
    <t>Sadarbībā ar Lielvārdes, Ķeguma novadu 2020.gadā tika realizēts projekts, kura ietvaros jauniešiem bija iespēja brīvprātīgi iesaistīties dažādu pasākumu organizēšanā. 2019.gada nogalē notika arī jauniēsu gada balvas pasākums "Ideju Mežs", kura ietvaros tika godināti aktīvākie jauniēsi, tai skaitā brīvprātīgā darba veicēji. Sadarbībā ar Lielvārdes, Ķeguma novadu 2020.gadā un 2021.gadā tiks realizēts "Jaunatnes starptautiskās aģentūras Valsts programmas atbalstīts projekts "Trīs. Kopā. Labāk", kura laikā tiks izstrādātas iestrādnes brīvprātīgā darba izpratnei uzņēmējiem, iestādēm, biedrībām un sagatavots brīvprātīgā darba uzskaites plāns jauniešiem.</t>
  </si>
  <si>
    <t>Sadarbībā ar Zilo kalnu aģentrūru tiek organizēta koku stādīšana, kuros tiek iesaistītas izglītības iestādes un jaunieši. Izglītojamajiem tiek organizēti konkursi un izglītojoši pasākumi par vides jautājumiem, kurus koordinē interešu izglītības metodiķis vides jomā. Ogres novadā darbojas eko skola - Ogresgala pamatskola, kas pievērš īpašu uzmanību vides jautājumiem. 2020.gadā noticis jauniešuu iniciēts pasākums ar Latvijā atpazīstamu vides aktīvistu dalību "Atkritumi vairs nav modē".</t>
  </si>
  <si>
    <t>Projekts tika iesākts, bet ir apstājusies tā realizācija, jo to centāmies realizēt talkas ietvaros. Pašreiz šāda veida aktivitātes ir aizliegtas.Lūgums pārcelt uz vēlāku laiku..2021. gadā nav paredzēts arī finansējums.</t>
  </si>
  <si>
    <t xml:space="preserve"> Pilnībā ieviests starptautiskās sadarbības projekts </t>
  </si>
  <si>
    <t>Izpildīts iepriekš</t>
  </si>
  <si>
    <t>Nav īstenots finansējuma nepieejamības dēļ</t>
  </si>
  <si>
    <t>Nav īstenots Covid-19 ierobežojumu dēļ</t>
  </si>
  <si>
    <t>2020.gadā organizēts viens  pieredzes apmaiņas brauciens, viena muzeja apmeklējums</t>
  </si>
  <si>
    <t>10,05 ha izpļautas platības.</t>
  </si>
  <si>
    <t>izpildīts</t>
  </si>
  <si>
    <t>Iegādāts skeneris 84 Eiro</t>
  </si>
  <si>
    <t>Iegādāti 4 datori grupām un 1 dators sporta skolotājai (2020.gadā 1854 eiro) Ierīkots interneta pieslēgums visās grupās un sporta un mūzikas skolotāju kabinetos. E-klases ieviešana.</t>
  </si>
  <si>
    <t>Kursi pedagogiem  2020.gadā 444 stundas 113 eiro</t>
  </si>
  <si>
    <t>Kursi tehniskajam personālam 25 stundas - 70 eur</t>
  </si>
  <si>
    <t>VPII "Taurenītis" organizēja MA novada logopēdiem</t>
  </si>
  <si>
    <t>Papildināts sporta inventārs un rotaļu laukuma aprīkojums - 1277 eur</t>
  </si>
  <si>
    <t>Ar iestādes padomes atbalstu tika organizēts "Rūķu gājiens" Madlienā</t>
  </si>
  <si>
    <t xml:space="preserve"> Vingrošanas pēcpusdienas kopā ar vecākiem,  ģimenes diena "Roku rokā kopā" , vecāku diena  6 gadīgo bērnu grupā, ekskursija uz lauku sētu 4 gadīgiem bērniem, izstāde "Miķeļdiena burciņā" </t>
  </si>
  <si>
    <t>2018. gadā notika Ogres novada PII sadziedāšanās festivāls "Kopā jautrāk!" 2018. gadā tika pieņemts lēmums , ka pasākums notiks reizi divos gados. 2020. gadā pasākums nenotika sakarā ar ārkārtas situāciju valstī.</t>
  </si>
  <si>
    <t>Izpildīts. Katru gadu tika iegādāts un atjaunots sporta inventārs.</t>
  </si>
  <si>
    <t>Izpildīts 2018. un 2019. gadā. 2020. gadā pasākums nenotika, sakarā ar valstī noteikto ārkārtas situāciju.</t>
  </si>
  <si>
    <t>2019. 12 stundu kursus apmeklēja 3 logopēdi.2019.gadā kursu apmeklēja lietvede -arhivāre,2020.gadā kursu apmeklēja medmāsa</t>
  </si>
  <si>
    <t xml:space="preserve">2018.apmeklēti IKVD organizētie kursi par iestādes pašvērtējuma izstrādi, 2019.gadā apmeklēti IKVD organizētie 36 stundu kursi par izglītības iestāžu vadītāju vērtēšanu </t>
  </si>
  <si>
    <t>Nav īstenots</t>
  </si>
  <si>
    <t>Netika veikts,finanšu trūkuma dēļ.</t>
  </si>
  <si>
    <t>Netika veikts, finanšu trūkuma dēļ.</t>
  </si>
  <si>
    <t>dažādi skolotāju tālākizglītības pilnveides semināri</t>
  </si>
  <si>
    <t>OVĢ mājas lapas pārstrāde</t>
  </si>
  <si>
    <t>Minētā aktivitāte ir izpildīta. Novadā ir 7 audžuģimenes</t>
  </si>
  <si>
    <t>Nav realizēts</t>
  </si>
  <si>
    <t xml:space="preserve">Nav īstenots </t>
  </si>
  <si>
    <t>Ir īstenots</t>
  </si>
  <si>
    <t xml:space="preserve">Ir īstenots </t>
  </si>
  <si>
    <t xml:space="preserve">Saistībā ar Covid-19 ierobežojumiem iespējas īstenot starptautiskās sadarbības aktivitātes bija ierobežotas, un pašvaldības pārstāvju un uzņēmēju kopīgas vizītes ārvalstīs 2020. gadā netika organizētas. </t>
  </si>
  <si>
    <t xml:space="preserve">Saistībā ar Covid-19 ierobežojumiem iespējas īstenot starptautiskās sadarbības aktivitātes bija ierobežotas, un 2020. gadā netika organizētas ne pašvaldības pārstāvju vizītes ārvalstīs, ne arī sadraudzības un sadarbības pašvaldību vizītes Ogrē  (iepriekš plānotās vizītes tika atceltas). </t>
  </si>
  <si>
    <t>Ogres novada pašvaldība partnera statusā piedalījusies INTERREG Baltijas jūras reģiona transnacionālās sadarbības programmas projektā "NOAH" un Latvijas – Krievijas pārrobežu sadarbības programmas projektā “Zaļo tūrisma maršrutu attīstība, vienojot Latvijas un Krievijas robežreģionus mazo pilsētu un lauku teritoriju kopējai ilgtspējīgai attīstībai”.</t>
  </si>
  <si>
    <r>
      <t>Pašvaldības projektu konkursā "Veidojam vidi ap mums Ogres novadā'' 2019. gadā ī</t>
    </r>
    <r>
      <rPr>
        <sz val="9"/>
        <color indexed="8"/>
        <rFont val="Arial"/>
        <family val="2"/>
        <charset val="186"/>
      </rPr>
      <t>s</t>
    </r>
    <r>
      <rPr>
        <sz val="10"/>
        <color indexed="8"/>
        <rFont val="Arial"/>
        <family val="2"/>
        <charset val="186"/>
      </rPr>
      <t>tenoti 28 projekti, "R.A.D.I. – Ogres novadam" – 18 projekti.</t>
    </r>
  </si>
  <si>
    <t>Pašvaldības mājaslapā vismaz reizi mēnesī tiek organizētas iedzīvotāju aptaujas par aktuālajiem jautājumiem. Uzsākot Ogres novada Attīstības programmas 2021.-2027. gadam izstrādi, veikta iedzīvotaju aptauja par novada attīstību un uzņēmēju anketēšana par uzņēmējdarbības vidi novadā; iedzīvotāju aptauja organizēta arī par Ogres autoostas darbību.</t>
  </si>
  <si>
    <t>2020. gadā tika izstrādāti Ogres novada publisko ūdenskrātuvju Plaužu ezera, Lobes ezera apsaimniekošanas plāni un 2019.gadā izstrādāti Vecupes ekspluatācijas noteikumi.</t>
  </si>
  <si>
    <t>Pamata izglītības apguves iespējas Ogres 1. vidusskolā vairs netiek piedāvātas. Vidējā izglītība tiek apgūta tikai 11. un 12. klasē. Pakalpojuma apjoms samazinājies, jo pieaugušie mācās tālmācības izglītības iestādēs.</t>
  </si>
  <si>
    <t>Mūzikas klases starpsiena nav izveidota- plānots 2021.g. 2020.gadā mūzikas instrumenti remontēti un uzskaņoti par 817 EUR</t>
  </si>
  <si>
    <t>2020.gadā 12 pedagogi piedalījušies 14 kursos un semināros. Dalības maksā iztērēti 205 EUR</t>
  </si>
  <si>
    <t>2020.gadā Pedagogi iedvesmu darbam smēlušies apmeklējot izrādi „Man 30 gadu” Latvijas Nacionālajā teātrī un  pieredzes apmaiņas braucienā uz Vecpiebalgu, Jaunpiebalgas MMS, Ranku,  kā arī skolās, kurās ar audzēkņiem piedalījušies konkursos. Pedagogi piedalījušies Madlienas dienas pasākumos, noorganizējot koncertu Madlienas baznīcā un novadot mākslas meistarklasi Madlienas iedzīvotājiem, veidojot Madlienas ēku kolāžas gleznojumu.</t>
  </si>
  <si>
    <t>2019.g. mākslas nodaļas 1 stāvā uzstādīti dūmu detektori par 556 EUR. 2020.g. veikti drošības pasākumi atbilstoši VUGD aktiem.</t>
  </si>
  <si>
    <t>2020.gadā klātienes mācību laikā audzēkņi ar Mazozolu, Taurupes, Ķeipenes un Madlienas skolēnu autobusiem nogādāti uz skolu un mājām, atbilstoši autobusu grafikiem. Audzēkņi piedalījušies 7 konkursos, 4 koncertos, 9 izstādēs. Transporta izdevumos iztērēti 410 EUR.</t>
  </si>
  <si>
    <t>Nav izpildīts.</t>
  </si>
  <si>
    <t>2020.g.Dziesmu svētki atcelti.</t>
  </si>
  <si>
    <t>2020.g. audzēkņi piedalījušies 7 konkursos, 4 koncertos, 9 izstādēs. Dalības maksā iztērējot 105 EUR</t>
  </si>
  <si>
    <t>2020.g.sakarā ar attālināto mācību procesu, lekcijas vecākiem nav organizētas. Ir bijis skolas pasākums ar priekšnesumiem ierobežotam skatītāju skaitam, koncerts Lauberes kultūras namā, koncerts Madlienas baznīcā Madlienas dienas ievaros, Zinību dienas koncerts vecākiem, 9 audzēkņu darbu izstādes Madlienas pagasta iestādēs un Lauberes bibliotēkā. Divreiz audzēkņi piedalījušies ar priekšnesumiem koncertzālē "Cēsis".</t>
  </si>
  <si>
    <t>2020.gadā audzēkņi piedalījušies 2 starptautiskajos konkursos, 2 koncertos Cēsu novadā.</t>
  </si>
  <si>
    <t>2020.gadā uzsākta īstenot jauna interešu izglītības programma "Vizuālā māksla- Radošā studija"</t>
  </si>
  <si>
    <t>Audzēkņi iepazīstināti skolā ar tālākizglītības iespējām Latvijā, apmeklējuši Alfr. Kalniņa Cēsu mūzikas vidusskolu.</t>
  </si>
  <si>
    <t>Ikgadējie izglītojošie pasākumi gadā.</t>
  </si>
  <si>
    <t>Regulāra profesionālo apmācību nodrošināšana atbilstoši MK noteiktajam apjomam.</t>
  </si>
  <si>
    <t>Ik gadus pieredzes apmaiņas pasākumos piedalījušies vairāk kā 20 sociālā darba speciālistu</t>
  </si>
  <si>
    <t>Plānots izveidot līdz 2022.gada februārim</t>
  </si>
  <si>
    <t>Pakalpojumu nodrošina pakalpojuma sniedzējs</t>
  </si>
  <si>
    <t>Izveidotas 4 grupas dažādām mērķgrupām, ko nodrošina sociālais dienests</t>
  </si>
  <si>
    <t>Minētās aktivitātes tiek īstenotas</t>
  </si>
  <si>
    <t>Minētās telpas ir pieejamas</t>
  </si>
  <si>
    <t>Neformālo iedzīvotāju grupu atbalsta aktivitātes tiek īstenotas</t>
  </si>
  <si>
    <t>Ir norisinājušās vairāk kā 2 aktivitātes</t>
  </si>
  <si>
    <t>ir realizēts</t>
  </si>
  <si>
    <t>Tiks īstenots pēc energoefektivitātes projekta beigšanas. 2022.gada</t>
  </si>
  <si>
    <t>Nav izveidota Iestādes mājas lapa</t>
  </si>
  <si>
    <t>Notikuši pierdzes apmaiņas pasākumi ,saistībā uz kompetencēm balstītas izglītības ieviešanu Iksškiles pII Urdaviņa,Līgatnes  PII Zvaniņš, Pedagogi papildinājuši zināšanas Skola 2030 organizētajos kursos un semināros. 2018.un 2020.gadā pedagogi piedalījās 36 stundu kursos par uz komptencēm balstītas izglītības ieveišanu pirmsskolā.</t>
  </si>
  <si>
    <t>2018.-2020.gadam interešu pulciņš -tautiskās dejas tika finansēts no valsts finansējuma.</t>
  </si>
  <si>
    <t>Visu grupu vecāku pārstāvji piedalās Iestādes padomes darbā. Iesniedz savus priekšlikumus iestādes mačību un audzināšanas darba pilnveidē.</t>
  </si>
  <si>
    <t xml:space="preserve">Katru gadu tiek organizēti Sporta svētki kopā ar vecākiem. Rudeņos notiek pasākums ar sportiskām aktivitātēm ,kas veltītas Tēvu dienai. Pavasaros notika radošās darbnīcas ,kas veltītas Mātes dienai.Notikušas Vecvecāku dienas janvāra beigās. Vecāki piedalās dažadu tematisku izstāžu veidošanā pirmsskolas iestādē. Līdz 2020.gada 13.martam vecāki piedalījās arī profesiju dienās,           </t>
  </si>
  <si>
    <t>Piedalīšanās Ogres novada pašvaldības Izglītības konsultatīvās komisijas sanāksmē kopā ar Ogres mācību iestāžu  jauniešiem par smēķēšanas un narkotisko vielu izplatīšanos skolēnu vidū.Sabiedriskās kārtības nodrošināšana Ogres novada pašvaldības organizētajos pasākumos  jauniešiem  - militārais pārgājiens, jauniešu dienas "Bez panikas" . Sniegts atbalsts, nodrošinot velopatruļas klātbūtni ikgadējā "Tvīda braucienā pa Ogri".Velopatruļas piedalīšanās velo pasākumā "Brauc uz džezu" un "Džeza mūzikas vakarā"Ciemupē.</t>
  </si>
  <si>
    <t>Ķeipenes patamskolas klasēs ir veikti vairāki izglītojošie pasākumi bērniem par kārtības un drošības jautājumiem.</t>
  </si>
  <si>
    <t>Sadarbībā ar sabiedrisko attiecību nodaļu ir sagatavota informācija par Ogres pašvaldības policijas darbu un rezultātiem.</t>
  </si>
  <si>
    <t>Automašīna ir iegādāta tikai 2018.gadā.Finansējuma trūkuma dēļ 2019.un 2020.gadā automašīnas netika iegādātas, tāpēc pašlaik ir ļoti nepieciešams iegādāties vismaz vienu automašīnu.Lielākā daļa esošo automašīnu "aktīvā"ekpluatācija ir vairāk nekā 10 gadus.</t>
  </si>
  <si>
    <t xml:space="preserve">2018.gadā ir iegādāti 4 videoreģistrātori </t>
  </si>
  <si>
    <t>Pārskats sagatavots un iesniegts LNB</t>
  </si>
  <si>
    <t>"Ievērojamo novadnieku kalendārs" regulāti tiek papildināts ar aktuālu informāciju</t>
  </si>
  <si>
    <t>2020.gadā izveidotas 20 novadpētniecības izstādes, regulāri papildinātas un rediģētas novadpētniecības mapes, ievadot novadpētniecības materiālu Novadpētniecības datu bāzē "Novads un skolēnu darbi" (BIS ALISE)</t>
  </si>
  <si>
    <t>Saistībā ar epidemioloģisko situāciju, 2020.gadā reģiona publisko bibliotēku darbiniekiem tika noorganizēts 1 klātienes un 3 tiešsaistes profesionālās pilnveides semināri</t>
  </si>
  <si>
    <t>Saistībā ar epidemioloģisko situāciju, 2020.gadā pieredzes apmaiņas braucieni netika organizēti</t>
  </si>
  <si>
    <t>Saistībā ar epidemioloģisko situāciju, 2020.gadā seminārs netika organizēts</t>
  </si>
  <si>
    <t>Noslēgti līgumi ar Lielvārdes, Ikšķiles, Ķeguma novadu pašvaldībām (publiskās un skolu bibliotēkas) un Ogres tehnikumu par reģiona galvenās bibliotēkas funkciju veikšanu un vienotas datu informācijas sistēmas darbības nodrošināšanu</t>
  </si>
  <si>
    <t>Aktivitāte bija plānota 2018.gadā, bet netika veikta finansējuma trūkuma dēļ. 2019., 2020.gadā konkrētā aktivitāte netika plānota</t>
  </si>
  <si>
    <t>LBB Vidzemes nodaļas vasaras saiets Ogres novadā pārcelts uz 2022.gadu.</t>
  </si>
  <si>
    <t>Saistībā ar epidemioloģisko situāciju, 2020.gadā aktivitāte netika īstenota</t>
  </si>
  <si>
    <t>Īstenots, veikta datu aktualizācija.</t>
  </si>
  <si>
    <t>Izpildīts, sniegtas konsultācijas.</t>
  </si>
  <si>
    <t>Netika ieviesta atsevišķa nekustamo īpašumu pārvaldības datu bāze, bet dokumentu vadības sistēmā EDUS pastāvīgi reģistēti, uzskaiti un aktualizēti dažādi dati par nekustamo īpašumu (zemesgrāmatu nodalījumi, zemes robežu, situāciju un apgrūtinājumnu plāni, inventarizācijas lietas, dažādi līgumi, u.c.), kas EDUS sistēmā tika nodoti darbam Finanšu nodaļai NĪ grāmatvedības uzskaitei, līdz ar to nodrošinot sadarbību ar Finanšu nodaļu un  ONP grāmatvedības datu sakārtošanu/aktualizāciju. Ar 2021.gadu ir ieviesta dokumentu vadības sistēmā Namejs,kur plānots turpināt pastāvīgi reģistrēt, uzskaitīt un aktualizēt datus par ONP nekustamo īpašumu.</t>
  </si>
  <si>
    <t xml:space="preserve">Ir sākta un veikta daļas Meņģeles un Madlienas pagastu novadpētniecības kolekcijju uzskaite </t>
  </si>
  <si>
    <t>Valsts un vietējas nozīmes kultūras pieminekļu stāvoklis ir apzināts,  informācija par tiem ir apkopota</t>
  </si>
  <si>
    <t>Talkas kultūras objektu sakopšanai nav notikušas</t>
  </si>
  <si>
    <t>2019.gadā atklāta jauna, mūsdienīga pastāvīgā ekspozīcija veltīta Ogres pilsētas vēsturei</t>
  </si>
  <si>
    <t>Ogres Vēstures un mākslas muzeja krājuma uzglabāšanas apstākļi būtiski nav mainījušies. Apstākļu uzlabošanai ir nepieciešāmas jaunas krātuves. Iegādāti papildus metāla plaukti krājuma izvietošanai. Krājuma apjoms uz 2020.gadu ir 46 600.</t>
  </si>
  <si>
    <t>Vienota elektroniskā datu bāze nav izveidota,  informācija par novada kultūrvēsturiskajiem objektiem strukturēti apkopota neelektoniskā formātā (kartotēka, mapes).</t>
  </si>
  <si>
    <t>2020.gadā muzejā bija apskatāmas 7 dažādu mākslas nozaru mākslinieku izstādes</t>
  </si>
  <si>
    <t>2020.gadā notikušas 12 ekskursijas pa Ogres pilsētu</t>
  </si>
  <si>
    <t xml:space="preserve">Nav īstenots finansējuma nepieejamības dēļ </t>
  </si>
  <si>
    <t>2020. gadā par tērpiem amatierkolektīviem iztērēts EUR 2131 no budžeta līdzekļiem</t>
  </si>
  <si>
    <t>Nav viekts</t>
  </si>
  <si>
    <t>Izpildīts daļēji, nepieciešama sistemātiska atjaunošana.</t>
  </si>
  <si>
    <t xml:space="preserve"> Izpildīts.</t>
  </si>
  <si>
    <t>Tiek strādāts pie iepirkuma organizēšanas par atkritumu apsaimniekošanu pašvaldības teritorijā</t>
  </si>
  <si>
    <t>Sakarā ar EDUS sistēmas neelastību un lēnu produkta attīstības virzību no izstrādātāju puses, kas apgrūtināja EDUS sistēmas ieviešanu pašvaldības iestādēs un pagastu pārvaldēs, 2020. gadā tika pieņemts lēmums mainīt EDUS sistēmu uz dokumentu vadības sistēmu Namejs. Ar 2021. gadu ir ieviesta Namejs DVS un turpmākās aktivitātes notiks Namejs sistēmā.</t>
  </si>
  <si>
    <t>Novada mājas lapas sadaļa “Jauniešiem”, kā arī pašvaldības sociālo tīklu konti un mobilā lietotne "Ogres novadnieks" tiek regulāri papildināti par jauniešu iespējām novadā, valstī un starptautiski.</t>
  </si>
  <si>
    <t>Sadarbībā ar Jaunatnes programmu aģentūru regulāri jauniešiem tiek nodota informācija par aktualitātēm iespējām iesaistīties pasākumos un projektos jaunatnes jomā</t>
  </si>
  <si>
    <t>SIA "Ogres Namsaimnieks" turpina ieviest jaunu datortehniku, sistēmas un programmas. Darbinieki tiek apmācīti.</t>
  </si>
  <si>
    <t>Uzturēšana un kopšana notika saskaņā ar 2018.gada 29.jūnijā noslēgto līgumu (un vienošanās par termiņa pagarināšanu) starp SIA "Ogres Namsaimnieks" un Ogres novada pašvaldību.</t>
  </si>
  <si>
    <t>Ceļa zīmju uzstādīšana notika saskaņā ar 2018.gada 29.jūnijā noslēgto līgumu (un vienošanās par termiņa pagarināšanu) starp SIA "Ogres Namsaimnieks" un Ogres novada pašvaldību.</t>
  </si>
  <si>
    <t xml:space="preserve">Pasākumi netika īstenoti Covid-19 infekcijas epidemioloģisko prasību  dēļ </t>
  </si>
  <si>
    <t>Katru gadu ĢADC organizēja radošās darbnīcas sociālā riska grupas bērniem, jauniešiem (20).</t>
  </si>
  <si>
    <t xml:space="preserve">Nav īstenots Covid19 saistīto ierobežojumu dēļ. </t>
  </si>
  <si>
    <t>Nav veikts</t>
  </si>
  <si>
    <t>2018.g. izveidots reģionālas nozīmes velomaršruts Nr.12 "Ogres ieleja - Daugava".</t>
  </si>
  <si>
    <t>2020.g. uzsākta Attīstības programmas izstrāde, ievērojot Rīgas plānošanas reģiona attīstības plānu un Nacionālo attīstības plānu.</t>
  </si>
  <si>
    <t xml:space="preserve">Izstrādes procesā, jo līdz ar ATR mainās arī nosacījumi un sadarbības partneri.
Koncesijas projekts tika iesniegts CFLA, saskaņā ar iesniegtajiem precizējumiem. Tiek pārstrādāts projekta apjoms.
</t>
  </si>
  <si>
    <t xml:space="preserve">Izpildīts 2020. gadā. </t>
  </si>
  <si>
    <t xml:space="preserve">Veikti kapu uzturēšanas darbi. 2 ūdenskrāni pieslēgti pie centralizēta ūdensapgādes tīkls. </t>
  </si>
  <si>
    <t>Pasākumi realizēti līdz 2020.gada martam</t>
  </si>
  <si>
    <t>Pasākumi īstenoti līdz 2020.gada martam. Pandēmijas dēļ sadarbība ar ģimenēm klātienē atcelta</t>
  </si>
  <si>
    <t>Pasākumi notikuši atbilstoši iestādes plānam. Sadarbība ar citām iestādēm pandēmijas dēļ nav notikusi sākot ar 2020.gada martu</t>
  </si>
  <si>
    <t xml:space="preserve">Nav īstenots. </t>
  </si>
  <si>
    <t>Sniegts atbalsts EUR 10 117,95 apmērā biedrībai "O divi" (EUR 8418) un "LABizjūta"(EUR1700)</t>
  </si>
  <si>
    <t>Nav realizēts finansu līdzekļu nepietiekamības dēl</t>
  </si>
  <si>
    <t>Realizēts</t>
  </si>
  <si>
    <t>Realizēts pilnība</t>
  </si>
  <si>
    <t>Nav realizēts, covid infekcijas ietekmē</t>
  </si>
  <si>
    <t>Madlienas vidusskolas infrastruktūra tiek piedāvāta sportisko aktivitāšu realizācijai interesentiem- karatē un futbola federācija</t>
  </si>
  <si>
    <t>Realizēta daļēji, ierobežoto finansu līdzeklū dēl</t>
  </si>
  <si>
    <t>Izpildīts.
Suntažu tautiskie brunči JDK SPĀRE, Korim SUNTAŽI koncertkleitas 25 gb.Vīru vestes JDK 10 gb, VPDK  vīru vestes 10 gb., sievu garie linu krekli deju kolektīvu vajadzībām 20gb, Gulbenes vīru pusmēteļi JDK SUNTA , vīru pusmēteļi 10 gb. Korim SUNTAŽI</t>
  </si>
  <si>
    <t xml:space="preserve">Turpinājās sadarbība ar 1 sociālo uzņēmumu atbilstoši 2019. gadā noslēgtajam līgumam. </t>
  </si>
  <si>
    <t>Iegādāti tērpi bērnu DK "Ābolēni", jauniešu DK "Ābeļdārzs", VA "Dūjas"</t>
  </si>
  <si>
    <t xml:space="preserve">Īstenots. Ierakstītas 128 zemes vienības. </t>
  </si>
  <si>
    <t xml:space="preserve">Izpildīts </t>
  </si>
  <si>
    <t xml:space="preserve">Izstrādes stadijā </t>
  </si>
  <si>
    <t>Izglītības iestādēs notikuši pieugušo profesionālās kvalifikācijas pilnveides kursi pedagogiem, izmantojot izglītības iestāžu resursus. Notikuši 15 tālākizglītības pasākumi.</t>
  </si>
  <si>
    <t xml:space="preserve"> Nav īstenots.  </t>
  </si>
  <si>
    <t>Projekts nav realizēts/plānots 2020 gadā</t>
  </si>
  <si>
    <t>2020.gadā izstrādāts Lobes ezera apsaimniekošanas plāns un uzsākta Lobes ezera ekspluatācijas noteikumu izstrāde.</t>
  </si>
  <si>
    <t>Saistībā ar Covid-19 ierobežojumiem, konkurss par sakoptāko īpašumu 2020. gadā netika organizēts.</t>
  </si>
  <si>
    <t>Projekts īstenots pilnā apmērā</t>
  </si>
  <si>
    <t>Projekts īstenots daļēji pietrtūka finansējums iegādāti 2 projektori</t>
  </si>
  <si>
    <t>Projekts īstenots daļēji, jo pastāvēja ierobežojumi sakatā ar Covid 19</t>
  </si>
  <si>
    <t>Projekts īstenots daļļēji, jo pastāvēja ierobežojumi sakarā ar Covid 19</t>
  </si>
  <si>
    <t>Projekts īstenots daļēji, jo pastāvēja ierobežojumi sakarā ar Covid 19</t>
  </si>
  <si>
    <t>Organizēti 257 pasākumi
2439 dalībnieki</t>
  </si>
  <si>
    <t>Nodrošināti 56 pakalpojumi un vajadzības gadījumā tiek veidoti jauni.</t>
  </si>
  <si>
    <t>35 Ogres novada pašvaldības centrālās administrācijas  darbinieki apmeklējuši seminārus</t>
  </si>
  <si>
    <t>Ņemot vērā gatavošanās procesu administratīvi teritoriālās reformas īstenošanai, vienota personāla vadības sitēma nav izveidota</t>
  </si>
  <si>
    <t xml:space="preserve">Īstenots 2019. gadā. </t>
  </si>
  <si>
    <t xml:space="preserve">Tiek īstenots 2. ilgtermiņa prioritātes ietvaros. </t>
  </si>
  <si>
    <t>Sociālais dienests regulāri piedalās LM  un LPS organizētajās darba grupās.</t>
  </si>
  <si>
    <t>Notiek piedalīšanās LPS un LM rīkotajās sanāksmēs.</t>
  </si>
  <si>
    <t>2019.gadā 36 stundu kursus    " Kompetenču pieeja mācību procesā" apmeklēja 22 pedagogi, 2020.gadā apmeklēja 7pedagogi</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</si>
</sst>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 _€_-;\-* #,##0.00\ _€_-;_-* &quot;-&quot;??\ _€_-;_-@_-"/>
    <numFmt numFmtId="165" formatCode="_-* #,##0.0_-;\-* #,##0.0_-;_-* &quot;-&quot;??_-;_-@_-"/>
    <numFmt numFmtId="166" formatCode="0_ ;\-0\ "/>
    <numFmt numFmtId="167" formatCode="#,##0.0"/>
    <numFmt numFmtId="168" formatCode="_-* #,##0_-;\-* #,##0_-;_-* &quot;-&quot;??_-;_-@_-"/>
    <numFmt numFmtId="169" formatCode="#,##0.000"/>
    <numFmt numFmtId="170" formatCode="0.0_ ;\-0.0\ "/>
    <numFmt numFmtId="171" formatCode="#,##0_ ;\-#,##0\ "/>
    <numFmt numFmtId="172" formatCode="_-* #,##0.0000_-;\-* #,##0.0000_-;_-* &quot;-&quot;??_-;_-@_-"/>
    <numFmt numFmtId="173" formatCode="_-* #,##0.0_-;\-* #,##0.0_-;_-* \-??_-;_-@_-"/>
    <numFmt numFmtId="174" formatCode="_-* #,##0.0_-;\-* #,##0.0_-;_-* &quot;-&quot;??_-;_-@"/>
  </numFmts>
  <fonts count="31" x14ac:knownFonts="1">
    <font>
      <sz val="11"/>
      <color theme="1"/>
      <name val="Calibri"/>
      <family val="2"/>
      <charset val="186"/>
      <scheme val="minor"/>
    </font>
    <font>
      <sz val="11"/>
      <color theme="1"/>
      <name val="Calibri"/>
      <family val="2"/>
      <charset val="186"/>
      <scheme val="minor"/>
    </font>
    <font>
      <sz val="12"/>
      <name val="Arial"/>
      <family val="2"/>
      <charset val="186"/>
    </font>
    <font>
      <sz val="10"/>
      <name val="Arial"/>
      <family val="2"/>
      <charset val="186"/>
    </font>
    <font>
      <b/>
      <sz val="14"/>
      <name val="Arial"/>
      <family val="2"/>
      <charset val="186"/>
    </font>
    <font>
      <b/>
      <sz val="10"/>
      <name val="Arial"/>
      <family val="2"/>
      <charset val="186"/>
    </font>
    <font>
      <b/>
      <sz val="12"/>
      <name val="Arial"/>
      <family val="2"/>
      <charset val="186"/>
    </font>
    <font>
      <sz val="9"/>
      <name val="Arial"/>
      <family val="2"/>
      <charset val="186"/>
    </font>
    <font>
      <sz val="10"/>
      <color theme="1"/>
      <name val="Arial"/>
      <family val="2"/>
      <charset val="186"/>
    </font>
    <font>
      <sz val="10"/>
      <color theme="1"/>
      <name val="Calibri Light"/>
      <family val="1"/>
      <charset val="186"/>
      <scheme val="major"/>
    </font>
    <font>
      <sz val="14"/>
      <color theme="1"/>
      <name val="Calibri Light"/>
      <family val="2"/>
      <charset val="186"/>
      <scheme val="major"/>
    </font>
    <font>
      <u/>
      <sz val="11"/>
      <color theme="10"/>
      <name val="Calibri"/>
      <family val="2"/>
      <charset val="186"/>
      <scheme val="minor"/>
    </font>
    <font>
      <u/>
      <sz val="11"/>
      <color theme="11"/>
      <name val="Calibri"/>
      <family val="2"/>
      <charset val="186"/>
      <scheme val="minor"/>
    </font>
    <font>
      <sz val="14"/>
      <color rgb="FFFF0000"/>
      <name val="Calibri Light"/>
      <family val="2"/>
      <charset val="186"/>
      <scheme val="major"/>
    </font>
    <font>
      <b/>
      <sz val="14"/>
      <color rgb="FFFF0000"/>
      <name val="Calibri Light"/>
      <family val="2"/>
      <charset val="186"/>
      <scheme val="major"/>
    </font>
    <font>
      <sz val="12"/>
      <color rgb="FFFF0000"/>
      <name val="Arial"/>
      <family val="2"/>
      <charset val="186"/>
    </font>
    <font>
      <sz val="10"/>
      <color theme="0" tint="-0.14999847407452621"/>
      <name val="Calibri Light"/>
      <family val="1"/>
      <charset val="186"/>
      <scheme val="major"/>
    </font>
    <font>
      <sz val="10"/>
      <color theme="0" tint="-0.14999847407452621"/>
      <name val="Arial"/>
      <family val="2"/>
      <charset val="186"/>
    </font>
    <font>
      <sz val="11"/>
      <color theme="0" tint="-0.14999847407452621"/>
      <name val="Times New Roman"/>
      <family val="1"/>
      <charset val="186"/>
    </font>
    <font>
      <strike/>
      <sz val="11"/>
      <color theme="0" tint="-0.14999847407452621"/>
      <name val="Times New Roman"/>
      <family val="1"/>
      <charset val="186"/>
    </font>
    <font>
      <sz val="10"/>
      <color theme="0" tint="-0.14999847407452621"/>
      <name val="Times New Roman"/>
      <family val="1"/>
      <charset val="186"/>
    </font>
    <font>
      <i/>
      <sz val="10"/>
      <color rgb="FF0000FF"/>
      <name val="Arial"/>
      <family val="2"/>
      <charset val="186"/>
    </font>
    <font>
      <i/>
      <sz val="12"/>
      <color rgb="FF0000FF"/>
      <name val="Arial"/>
      <family val="2"/>
      <charset val="186"/>
    </font>
    <font>
      <sz val="12"/>
      <color theme="1"/>
      <name val="Times New Roman"/>
      <family val="1"/>
      <charset val="186"/>
    </font>
    <font>
      <sz val="11"/>
      <color theme="1"/>
      <name val="Times New Roman"/>
      <family val="1"/>
      <charset val="186"/>
    </font>
    <font>
      <sz val="10"/>
      <color rgb="FF000000"/>
      <name val="Arial"/>
      <family val="2"/>
      <charset val="186"/>
    </font>
    <font>
      <sz val="11"/>
      <name val="Times New Roman"/>
      <family val="1"/>
      <charset val="186"/>
    </font>
    <font>
      <sz val="10"/>
      <color rgb="FFFF0000"/>
      <name val="Arial"/>
      <family val="2"/>
      <charset val="186"/>
    </font>
    <font>
      <sz val="9"/>
      <color indexed="8"/>
      <name val="Arial"/>
      <family val="2"/>
      <charset val="186"/>
    </font>
    <font>
      <sz val="10"/>
      <color indexed="8"/>
      <name val="Arial"/>
      <family val="2"/>
      <charset val="186"/>
    </font>
    <font>
      <sz val="10"/>
      <name val="Arial"/>
      <family val="2"/>
      <charset val="186"/>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0"/>
        <bgColor rgb="FFA9D18E"/>
      </patternFill>
    </fill>
  </fills>
  <borders count="29">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bottom/>
      <diagonal/>
    </border>
    <border>
      <left/>
      <right style="thin">
        <color auto="1"/>
      </right>
      <top style="thin">
        <color auto="1"/>
      </top>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s>
  <cellStyleXfs count="656">
    <xf numFmtId="0" fontId="0" fillId="0" borderId="0"/>
    <xf numFmtId="164" fontId="1" fillId="0" borderId="0" applyFont="0" applyFill="0" applyBorder="0" applyAlignment="0" applyProtection="0"/>
    <xf numFmtId="0" fontId="3" fillId="0" borderId="0"/>
    <xf numFmtId="0" fontId="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305">
    <xf numFmtId="0" fontId="0" fillId="0" borderId="0" xfId="0"/>
    <xf numFmtId="165" fontId="3" fillId="2" borderId="0" xfId="0" applyNumberFormat="1" applyFont="1" applyFill="1" applyBorder="1" applyAlignment="1">
      <alignment horizontal="center" vertical="center" wrapText="1"/>
    </xf>
    <xf numFmtId="165" fontId="3" fillId="0" borderId="0" xfId="0" applyNumberFormat="1" applyFont="1" applyFill="1" applyBorder="1" applyAlignment="1">
      <alignment vertical="center"/>
    </xf>
    <xf numFmtId="165" fontId="3" fillId="0" borderId="0" xfId="0" applyNumberFormat="1" applyFont="1" applyBorder="1" applyAlignment="1">
      <alignment vertical="center"/>
    </xf>
    <xf numFmtId="165" fontId="3" fillId="2" borderId="0" xfId="0" applyNumberFormat="1" applyFont="1" applyFill="1" applyBorder="1" applyAlignment="1">
      <alignment vertical="center"/>
    </xf>
    <xf numFmtId="49" fontId="5" fillId="3" borderId="2" xfId="0" applyNumberFormat="1" applyFont="1" applyFill="1" applyBorder="1" applyAlignment="1">
      <alignment horizontal="center" vertical="center" wrapText="1"/>
    </xf>
    <xf numFmtId="168" fontId="5" fillId="3" borderId="2" xfId="0" applyNumberFormat="1" applyFont="1" applyFill="1" applyBorder="1" applyAlignment="1">
      <alignment horizontal="center" vertical="center" wrapText="1"/>
    </xf>
    <xf numFmtId="165" fontId="3" fillId="0" borderId="0" xfId="0" applyNumberFormat="1" applyFont="1" applyFill="1" applyBorder="1"/>
    <xf numFmtId="165" fontId="3" fillId="0" borderId="0" xfId="0" applyNumberFormat="1" applyFont="1" applyBorder="1"/>
    <xf numFmtId="165" fontId="3" fillId="0" borderId="0" xfId="2" applyNumberFormat="1" applyFont="1" applyFill="1" applyBorder="1"/>
    <xf numFmtId="165" fontId="3" fillId="2" borderId="2" xfId="2" applyNumberFormat="1" applyFont="1" applyFill="1" applyBorder="1" applyAlignment="1">
      <alignment vertical="top" wrapText="1"/>
    </xf>
    <xf numFmtId="167" fontId="8" fillId="2" borderId="2" xfId="2" applyNumberFormat="1" applyFont="1" applyFill="1" applyBorder="1" applyAlignment="1">
      <alignment horizontal="center" vertical="center"/>
    </xf>
    <xf numFmtId="165" fontId="8" fillId="2" borderId="2" xfId="2" applyNumberFormat="1" applyFont="1" applyFill="1" applyBorder="1" applyAlignment="1">
      <alignment vertical="top" wrapText="1"/>
    </xf>
    <xf numFmtId="167" fontId="8" fillId="2" borderId="4" xfId="2" applyNumberFormat="1" applyFont="1" applyFill="1" applyBorder="1" applyAlignment="1">
      <alignment horizontal="center" vertical="center"/>
    </xf>
    <xf numFmtId="167" fontId="3" fillId="0" borderId="0" xfId="2" applyNumberFormat="1" applyFont="1" applyFill="1" applyBorder="1" applyAlignment="1">
      <alignment horizontal="center" vertical="center"/>
    </xf>
    <xf numFmtId="167" fontId="3" fillId="0" borderId="0" xfId="0" applyNumberFormat="1" applyFont="1" applyBorder="1" applyAlignment="1">
      <alignment horizontal="center" vertical="center"/>
    </xf>
    <xf numFmtId="49" fontId="3" fillId="2" borderId="0" xfId="0" applyNumberFormat="1" applyFont="1" applyFill="1" applyBorder="1" applyAlignment="1">
      <alignment horizontal="center" vertical="center" wrapText="1"/>
    </xf>
    <xf numFmtId="168" fontId="3" fillId="2" borderId="0" xfId="0" applyNumberFormat="1" applyFont="1" applyFill="1" applyBorder="1" applyAlignment="1">
      <alignment horizontal="center" vertical="center" wrapText="1"/>
    </xf>
    <xf numFmtId="166" fontId="3" fillId="0" borderId="0" xfId="0" applyNumberFormat="1" applyFont="1" applyBorder="1" applyAlignment="1">
      <alignment horizontal="center" vertical="center"/>
    </xf>
    <xf numFmtId="165" fontId="3" fillId="0" borderId="0" xfId="0" applyNumberFormat="1" applyFont="1" applyBorder="1" applyAlignment="1">
      <alignment vertical="center" wrapText="1"/>
    </xf>
    <xf numFmtId="165" fontId="9" fillId="0" borderId="0" xfId="0" applyNumberFormat="1" applyFont="1" applyFill="1" applyBorder="1" applyAlignment="1">
      <alignment vertical="center"/>
    </xf>
    <xf numFmtId="165" fontId="9" fillId="0" borderId="0" xfId="0" applyNumberFormat="1" applyFont="1" applyBorder="1" applyAlignment="1">
      <alignment vertical="center"/>
    </xf>
    <xf numFmtId="165" fontId="5" fillId="3" borderId="2" xfId="0" applyNumberFormat="1" applyFont="1" applyFill="1" applyBorder="1" applyAlignment="1">
      <alignment horizontal="center" vertical="center" wrapText="1"/>
    </xf>
    <xf numFmtId="4" fontId="3" fillId="2" borderId="4" xfId="2" applyNumberFormat="1" applyFont="1" applyFill="1" applyBorder="1" applyAlignment="1">
      <alignment horizontal="center" vertical="center"/>
    </xf>
    <xf numFmtId="165" fontId="5" fillId="3" borderId="2" xfId="0" applyNumberFormat="1" applyFont="1" applyFill="1" applyBorder="1" applyAlignment="1">
      <alignment vertical="center"/>
    </xf>
    <xf numFmtId="165" fontId="8" fillId="2" borderId="4" xfId="2" applyNumberFormat="1" applyFont="1" applyFill="1" applyBorder="1" applyAlignment="1">
      <alignment horizontal="center" vertical="center" wrapText="1"/>
    </xf>
    <xf numFmtId="165" fontId="3" fillId="2" borderId="4" xfId="2" applyNumberFormat="1" applyFont="1" applyFill="1" applyBorder="1" applyAlignment="1">
      <alignment horizontal="center" vertical="center" wrapText="1"/>
    </xf>
    <xf numFmtId="170" fontId="3" fillId="0" borderId="0" xfId="0" applyNumberFormat="1" applyFont="1" applyBorder="1" applyAlignment="1">
      <alignment horizontal="center" vertical="center"/>
    </xf>
    <xf numFmtId="165" fontId="5" fillId="3" borderId="2" xfId="0" applyNumberFormat="1" applyFont="1" applyFill="1" applyBorder="1" applyAlignment="1">
      <alignment horizontal="center" vertical="center" wrapText="1"/>
    </xf>
    <xf numFmtId="170" fontId="8" fillId="2" borderId="3" xfId="0" applyNumberFormat="1" applyFont="1" applyFill="1" applyBorder="1" applyAlignment="1">
      <alignment horizontal="center" vertical="center"/>
    </xf>
    <xf numFmtId="165" fontId="8" fillId="2" borderId="2" xfId="2" applyNumberFormat="1" applyFont="1" applyFill="1" applyBorder="1" applyAlignment="1">
      <alignment horizontal="center" vertical="center" wrapText="1"/>
    </xf>
    <xf numFmtId="49" fontId="8" fillId="2" borderId="3" xfId="2"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wrapText="1"/>
    </xf>
    <xf numFmtId="165" fontId="8" fillId="2" borderId="3" xfId="2" applyNumberFormat="1" applyFont="1" applyFill="1" applyBorder="1" applyAlignment="1">
      <alignment horizontal="center" vertical="center"/>
    </xf>
    <xf numFmtId="165" fontId="3" fillId="2" borderId="2" xfId="2" applyNumberFormat="1" applyFont="1" applyFill="1" applyBorder="1" applyAlignment="1">
      <alignment horizontal="center" vertical="center" wrapText="1"/>
    </xf>
    <xf numFmtId="170" fontId="3" fillId="2" borderId="2" xfId="0" applyNumberFormat="1" applyFont="1" applyFill="1" applyBorder="1" applyAlignment="1">
      <alignment horizontal="center" vertical="center"/>
    </xf>
    <xf numFmtId="49" fontId="8" fillId="2" borderId="2" xfId="2" applyNumberFormat="1" applyFont="1" applyFill="1" applyBorder="1" applyAlignment="1">
      <alignment horizontal="center" vertical="center" wrapText="1"/>
    </xf>
    <xf numFmtId="166" fontId="3" fillId="2" borderId="2" xfId="2" applyNumberFormat="1" applyFont="1" applyFill="1" applyBorder="1" applyAlignment="1">
      <alignment horizontal="center" vertical="center" wrapText="1"/>
    </xf>
    <xf numFmtId="49" fontId="3" fillId="2" borderId="2" xfId="2" applyNumberFormat="1"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167" fontId="7" fillId="0" borderId="2" xfId="2" applyNumberFormat="1" applyFont="1" applyFill="1" applyBorder="1" applyAlignment="1">
      <alignment horizontal="center" vertical="center" wrapText="1"/>
    </xf>
    <xf numFmtId="167" fontId="7"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8"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70" fontId="2" fillId="0" borderId="2" xfId="0" applyNumberFormat="1" applyFont="1" applyFill="1" applyBorder="1" applyAlignment="1">
      <alignment horizontal="center" vertical="center" textRotation="90" wrapText="1"/>
    </xf>
    <xf numFmtId="165" fontId="3" fillId="2" borderId="3" xfId="2" applyNumberFormat="1" applyFont="1" applyFill="1" applyBorder="1" applyAlignment="1">
      <alignment horizontal="center" vertical="center" wrapText="1"/>
    </xf>
    <xf numFmtId="166" fontId="3" fillId="2" borderId="3" xfId="2" applyNumberFormat="1" applyFont="1" applyFill="1" applyBorder="1" applyAlignment="1">
      <alignment horizontal="center" vertical="center" wrapText="1"/>
    </xf>
    <xf numFmtId="170" fontId="3" fillId="2" borderId="3" xfId="0" applyNumberFormat="1" applyFont="1" applyFill="1" applyBorder="1" applyAlignment="1">
      <alignment horizontal="center" vertical="center"/>
    </xf>
    <xf numFmtId="165" fontId="16" fillId="0" borderId="0" xfId="0" applyNumberFormat="1" applyFont="1" applyFill="1" applyBorder="1" applyAlignment="1">
      <alignment vertical="center"/>
    </xf>
    <xf numFmtId="165" fontId="17" fillId="0" borderId="0" xfId="0" applyNumberFormat="1" applyFont="1" applyFill="1" applyBorder="1" applyAlignment="1">
      <alignment vertical="center"/>
    </xf>
    <xf numFmtId="165" fontId="17" fillId="0" borderId="0" xfId="0" applyNumberFormat="1" applyFont="1" applyFill="1" applyBorder="1"/>
    <xf numFmtId="165" fontId="17" fillId="0" borderId="0" xfId="2" applyNumberFormat="1" applyFont="1" applyFill="1" applyBorder="1"/>
    <xf numFmtId="0" fontId="18" fillId="0" borderId="0" xfId="0" applyFont="1" applyBorder="1" applyAlignment="1">
      <alignment vertical="center" wrapText="1"/>
    </xf>
    <xf numFmtId="0" fontId="18" fillId="0" borderId="0" xfId="0" applyFont="1" applyBorder="1" applyAlignment="1">
      <alignment vertical="center"/>
    </xf>
    <xf numFmtId="0" fontId="18" fillId="0" borderId="0" xfId="0" applyFont="1" applyBorder="1"/>
    <xf numFmtId="0" fontId="20" fillId="0" borderId="0" xfId="0" applyFont="1" applyBorder="1" applyAlignment="1">
      <alignment vertical="center" wrapText="1"/>
    </xf>
    <xf numFmtId="165" fontId="5" fillId="0" borderId="2" xfId="2" applyNumberFormat="1" applyFont="1" applyFill="1" applyBorder="1" applyAlignment="1">
      <alignment horizontal="center" vertical="center" wrapText="1"/>
    </xf>
    <xf numFmtId="165" fontId="22" fillId="0" borderId="2" xfId="0" applyNumberFormat="1" applyFont="1" applyFill="1" applyBorder="1" applyAlignment="1">
      <alignment horizontal="center" vertical="center" wrapText="1"/>
    </xf>
    <xf numFmtId="165" fontId="21" fillId="0" borderId="2" xfId="0" applyNumberFormat="1" applyFont="1" applyFill="1" applyBorder="1" applyAlignment="1">
      <alignment horizontal="center" vertical="center" wrapText="1"/>
    </xf>
    <xf numFmtId="165" fontId="5" fillId="3" borderId="4" xfId="0" applyNumberFormat="1" applyFont="1" applyFill="1" applyBorder="1" applyAlignment="1">
      <alignment vertical="center"/>
    </xf>
    <xf numFmtId="170" fontId="3" fillId="4" borderId="2" xfId="0" applyNumberFormat="1" applyFont="1" applyFill="1" applyBorder="1" applyAlignment="1">
      <alignment horizontal="center" vertical="center"/>
    </xf>
    <xf numFmtId="165" fontId="3" fillId="4" borderId="2" xfId="0" applyNumberFormat="1" applyFont="1" applyFill="1" applyBorder="1" applyAlignment="1">
      <alignment horizontal="left"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68" fontId="3" fillId="4" borderId="2" xfId="0" applyNumberFormat="1" applyFont="1" applyFill="1" applyBorder="1" applyAlignment="1">
      <alignment horizontal="center" vertical="center" wrapText="1"/>
    </xf>
    <xf numFmtId="165" fontId="3" fillId="4" borderId="2" xfId="0" applyNumberFormat="1" applyFont="1" applyFill="1" applyBorder="1" applyAlignment="1">
      <alignment horizontal="center" vertical="center" wrapText="1"/>
    </xf>
    <xf numFmtId="166" fontId="3" fillId="4" borderId="2"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right" vertical="top" wrapText="1"/>
    </xf>
    <xf numFmtId="165" fontId="4" fillId="0" borderId="0" xfId="0" applyNumberFormat="1" applyFont="1" applyFill="1" applyBorder="1" applyAlignment="1">
      <alignment vertical="center"/>
    </xf>
    <xf numFmtId="49" fontId="3" fillId="2" borderId="3"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165" fontId="3" fillId="0" borderId="4" xfId="2" applyNumberFormat="1" applyFont="1" applyFill="1" applyBorder="1" applyAlignment="1">
      <alignment horizontal="center" vertical="center" wrapText="1"/>
    </xf>
    <xf numFmtId="165" fontId="8" fillId="0" borderId="4" xfId="2" applyNumberFormat="1" applyFont="1" applyFill="1" applyBorder="1" applyAlignment="1">
      <alignment horizontal="center" vertical="center" wrapText="1"/>
    </xf>
    <xf numFmtId="166" fontId="3" fillId="0" borderId="2" xfId="2" applyNumberFormat="1" applyFont="1" applyFill="1" applyBorder="1" applyAlignment="1">
      <alignment horizontal="center" vertical="center" wrapText="1"/>
    </xf>
    <xf numFmtId="49" fontId="8" fillId="0" borderId="3" xfId="2" applyNumberFormat="1" applyFont="1" applyFill="1" applyBorder="1" applyAlignment="1">
      <alignment horizontal="center" vertical="center" wrapText="1"/>
    </xf>
    <xf numFmtId="166" fontId="3" fillId="0" borderId="3" xfId="2" applyNumberFormat="1" applyFont="1" applyFill="1" applyBorder="1" applyAlignment="1">
      <alignment horizontal="center" vertical="center" wrapText="1"/>
    </xf>
    <xf numFmtId="165" fontId="3" fillId="0" borderId="3" xfId="2" applyNumberFormat="1" applyFont="1" applyFill="1" applyBorder="1" applyAlignment="1">
      <alignment horizontal="center" vertical="center" wrapText="1"/>
    </xf>
    <xf numFmtId="165" fontId="8" fillId="2" borderId="2" xfId="2" applyNumberFormat="1" applyFont="1" applyFill="1" applyBorder="1" applyAlignment="1">
      <alignment vertical="center" wrapText="1"/>
    </xf>
    <xf numFmtId="165" fontId="5" fillId="3" borderId="2" xfId="0" applyNumberFormat="1" applyFont="1" applyFill="1" applyBorder="1" applyAlignment="1">
      <alignment horizontal="center" vertical="center" wrapText="1"/>
    </xf>
    <xf numFmtId="170" fontId="2" fillId="0" borderId="2" xfId="0" applyNumberFormat="1" applyFont="1" applyFill="1" applyBorder="1" applyAlignment="1">
      <alignment horizontal="center" vertical="center" textRotation="90" wrapText="1"/>
    </xf>
    <xf numFmtId="165" fontId="2" fillId="0" borderId="0" xfId="0" applyNumberFormat="1" applyFont="1" applyFill="1" applyBorder="1" applyAlignment="1">
      <alignment horizontal="right" vertical="top" wrapText="1"/>
    </xf>
    <xf numFmtId="49" fontId="5" fillId="2" borderId="2" xfId="0" applyNumberFormat="1" applyFont="1" applyFill="1" applyBorder="1" applyAlignment="1">
      <alignment horizontal="center" vertical="center" wrapText="1"/>
    </xf>
    <xf numFmtId="168"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26" fillId="0" borderId="2" xfId="0" applyFont="1" applyFill="1" applyBorder="1" applyAlignment="1">
      <alignment horizontal="left" vertical="center" wrapText="1"/>
    </xf>
    <xf numFmtId="49" fontId="8" fillId="2" borderId="4" xfId="2" applyNumberFormat="1" applyFont="1" applyFill="1" applyBorder="1" applyAlignment="1">
      <alignment horizontal="center" vertical="center" wrapText="1"/>
    </xf>
    <xf numFmtId="165" fontId="3" fillId="5" borderId="3"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xf>
    <xf numFmtId="3" fontId="3" fillId="4" borderId="4" xfId="1" applyNumberFormat="1" applyFont="1" applyFill="1" applyBorder="1" applyAlignment="1">
      <alignment horizontal="center" vertical="center"/>
    </xf>
    <xf numFmtId="3" fontId="8" fillId="2" borderId="4" xfId="2" applyNumberFormat="1" applyFont="1" applyFill="1" applyBorder="1" applyAlignment="1">
      <alignment horizontal="center" vertical="center"/>
    </xf>
    <xf numFmtId="3" fontId="8" fillId="2" borderId="2" xfId="2" applyNumberFormat="1" applyFont="1" applyFill="1" applyBorder="1" applyAlignment="1">
      <alignment horizontal="center" vertical="center"/>
    </xf>
    <xf numFmtId="3" fontId="3" fillId="2" borderId="4" xfId="2" applyNumberFormat="1" applyFont="1" applyFill="1" applyBorder="1" applyAlignment="1">
      <alignment horizontal="center" vertical="center"/>
    </xf>
    <xf numFmtId="3" fontId="3" fillId="2" borderId="2" xfId="2" applyNumberFormat="1" applyFont="1" applyFill="1" applyBorder="1" applyAlignment="1">
      <alignment horizontal="center" vertical="center"/>
    </xf>
    <xf numFmtId="165" fontId="8" fillId="0" borderId="3" xfId="0" applyNumberFormat="1" applyFont="1" applyFill="1" applyBorder="1" applyAlignment="1">
      <alignment horizontal="center" vertical="center" wrapText="1"/>
    </xf>
    <xf numFmtId="3" fontId="8" fillId="0" borderId="4" xfId="2" applyNumberFormat="1" applyFont="1" applyFill="1" applyBorder="1" applyAlignment="1">
      <alignment horizontal="center" vertical="center"/>
    </xf>
    <xf numFmtId="3" fontId="3" fillId="0" borderId="4" xfId="2" applyNumberFormat="1" applyFont="1" applyFill="1" applyBorder="1" applyAlignment="1">
      <alignment horizontal="center" vertical="center"/>
    </xf>
    <xf numFmtId="3" fontId="3" fillId="0" borderId="2" xfId="2" applyNumberFormat="1" applyFont="1" applyFill="1" applyBorder="1" applyAlignment="1">
      <alignment horizontal="center" vertical="center"/>
    </xf>
    <xf numFmtId="165" fontId="3" fillId="2" borderId="2" xfId="2" applyNumberFormat="1" applyFont="1" applyFill="1" applyBorder="1" applyAlignment="1">
      <alignment vertical="center" wrapText="1"/>
    </xf>
    <xf numFmtId="165" fontId="3" fillId="4" borderId="2" xfId="0" applyNumberFormat="1" applyFont="1" applyFill="1" applyBorder="1" applyAlignment="1">
      <alignment vertical="center" wrapText="1"/>
    </xf>
    <xf numFmtId="165" fontId="3" fillId="0" borderId="2" xfId="2" applyNumberFormat="1" applyFont="1" applyFill="1" applyBorder="1" applyAlignment="1">
      <alignment vertical="center" wrapText="1"/>
    </xf>
    <xf numFmtId="165" fontId="8" fillId="0" borderId="2" xfId="2" applyNumberFormat="1" applyFont="1" applyFill="1" applyBorder="1" applyAlignment="1">
      <alignment vertical="center" wrapText="1"/>
    </xf>
    <xf numFmtId="165" fontId="8" fillId="2" borderId="2" xfId="2" applyNumberFormat="1" applyFont="1" applyFill="1" applyBorder="1" applyAlignment="1">
      <alignment horizontal="left" vertical="center" wrapText="1"/>
    </xf>
    <xf numFmtId="165" fontId="3" fillId="2" borderId="2" xfId="2" applyNumberFormat="1" applyFont="1" applyFill="1" applyBorder="1" applyAlignment="1">
      <alignment horizontal="left" vertical="center" wrapText="1"/>
    </xf>
    <xf numFmtId="165" fontId="8" fillId="0" borderId="2" xfId="2" applyNumberFormat="1" applyFont="1" applyFill="1" applyBorder="1" applyAlignment="1">
      <alignment horizontal="left" vertical="center" wrapText="1"/>
    </xf>
    <xf numFmtId="3" fontId="8" fillId="0" borderId="2" xfId="2" applyNumberFormat="1" applyFont="1" applyFill="1" applyBorder="1" applyAlignment="1">
      <alignment horizontal="center" vertical="center"/>
    </xf>
    <xf numFmtId="171" fontId="3" fillId="0" borderId="0" xfId="0" applyNumberFormat="1" applyFont="1" applyBorder="1" applyAlignment="1">
      <alignment vertical="center"/>
    </xf>
    <xf numFmtId="171" fontId="3" fillId="0" borderId="0" xfId="0" applyNumberFormat="1" applyFont="1" applyBorder="1" applyAlignment="1">
      <alignment vertical="center" wrapText="1"/>
    </xf>
    <xf numFmtId="169" fontId="3" fillId="2" borderId="4" xfId="2" applyNumberFormat="1" applyFont="1" applyFill="1" applyBorder="1" applyAlignment="1">
      <alignment horizontal="center" vertical="center"/>
    </xf>
    <xf numFmtId="165" fontId="8" fillId="0" borderId="2" xfId="2" applyNumberFormat="1" applyFont="1" applyFill="1" applyBorder="1" applyAlignment="1">
      <alignment horizontal="center" vertical="center" wrapText="1"/>
    </xf>
    <xf numFmtId="49" fontId="8" fillId="0" borderId="2" xfId="2" applyNumberFormat="1" applyFont="1" applyFill="1" applyBorder="1" applyAlignment="1">
      <alignment horizontal="center" vertical="center" wrapText="1"/>
    </xf>
    <xf numFmtId="170" fontId="3" fillId="0" borderId="2"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wrapText="1"/>
    </xf>
    <xf numFmtId="165" fontId="3" fillId="2" borderId="3" xfId="2" applyNumberFormat="1" applyFill="1" applyBorder="1" applyAlignment="1">
      <alignment horizontal="center" vertical="center" wrapText="1"/>
    </xf>
    <xf numFmtId="165" fontId="3" fillId="0" borderId="0" xfId="0" applyNumberFormat="1" applyFont="1"/>
    <xf numFmtId="165" fontId="3" fillId="2" borderId="0" xfId="0" applyNumberFormat="1" applyFont="1" applyFill="1" applyAlignment="1">
      <alignment vertical="center"/>
    </xf>
    <xf numFmtId="165" fontId="3" fillId="0" borderId="3" xfId="2" applyNumberFormat="1" applyBorder="1" applyAlignment="1">
      <alignment horizontal="center" vertical="center" wrapText="1"/>
    </xf>
    <xf numFmtId="165" fontId="3" fillId="2" borderId="2" xfId="2" applyNumberFormat="1" applyFill="1" applyBorder="1" applyAlignment="1">
      <alignment horizontal="center" vertical="center" wrapText="1"/>
    </xf>
    <xf numFmtId="165" fontId="3" fillId="0" borderId="0" xfId="0" applyNumberFormat="1" applyFont="1" applyAlignment="1">
      <alignment vertical="center"/>
    </xf>
    <xf numFmtId="165" fontId="3" fillId="0" borderId="3" xfId="2" applyNumberFormat="1" applyFill="1" applyBorder="1" applyAlignment="1">
      <alignment horizontal="center" vertical="center" wrapText="1"/>
    </xf>
    <xf numFmtId="165" fontId="8" fillId="0" borderId="3" xfId="2" applyNumberFormat="1" applyFont="1" applyFill="1" applyBorder="1" applyAlignment="1">
      <alignment horizontal="center" vertical="center"/>
    </xf>
    <xf numFmtId="165" fontId="8" fillId="0" borderId="0" xfId="0" applyNumberFormat="1" applyFont="1" applyFill="1" applyBorder="1" applyAlignment="1">
      <alignment vertical="center"/>
    </xf>
    <xf numFmtId="170" fontId="3" fillId="0" borderId="3" xfId="0" applyNumberFormat="1" applyFont="1" applyFill="1" applyBorder="1" applyAlignment="1">
      <alignment horizontal="center" vertical="center"/>
    </xf>
    <xf numFmtId="165" fontId="8" fillId="0" borderId="3" xfId="2" applyNumberFormat="1" applyFont="1" applyFill="1" applyBorder="1" applyAlignment="1">
      <alignment horizontal="center" vertical="center" wrapText="1"/>
    </xf>
    <xf numFmtId="165" fontId="8" fillId="0" borderId="9" xfId="2"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2" xfId="2" applyNumberFormat="1" applyFill="1" applyBorder="1" applyAlignment="1">
      <alignment horizontal="center" vertical="center" wrapText="1"/>
    </xf>
    <xf numFmtId="0" fontId="23" fillId="0" borderId="0" xfId="0" applyFont="1" applyFill="1" applyBorder="1" applyAlignment="1">
      <alignment vertical="center" wrapText="1"/>
    </xf>
    <xf numFmtId="49" fontId="8" fillId="0" borderId="4" xfId="2" applyNumberFormat="1" applyFont="1" applyFill="1" applyBorder="1" applyAlignment="1">
      <alignment horizontal="center" vertical="center" wrapText="1"/>
    </xf>
    <xf numFmtId="49" fontId="3" fillId="0" borderId="2" xfId="2"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0" borderId="2" xfId="2" applyNumberFormat="1" applyFont="1" applyFill="1" applyBorder="1" applyAlignment="1">
      <alignment horizontal="left" vertical="center" wrapText="1"/>
    </xf>
    <xf numFmtId="49" fontId="3" fillId="0" borderId="3" xfId="2"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165" fontId="3" fillId="0" borderId="3" xfId="2" applyNumberFormat="1" applyFill="1" applyBorder="1" applyAlignment="1">
      <alignment horizontal="left" vertical="center" wrapText="1"/>
    </xf>
    <xf numFmtId="165" fontId="25" fillId="0" borderId="4" xfId="0" applyNumberFormat="1" applyFont="1" applyFill="1" applyBorder="1" applyAlignment="1">
      <alignment horizontal="center" vertical="center" wrapText="1"/>
    </xf>
    <xf numFmtId="165" fontId="25" fillId="0" borderId="14" xfId="0" applyNumberFormat="1" applyFont="1" applyFill="1" applyBorder="1" applyAlignment="1">
      <alignment horizontal="center" vertical="center" wrapText="1"/>
    </xf>
    <xf numFmtId="165" fontId="8" fillId="0" borderId="2" xfId="2" applyNumberFormat="1" applyFont="1" applyFill="1" applyBorder="1" applyAlignment="1">
      <alignment vertical="top" wrapText="1"/>
    </xf>
    <xf numFmtId="165" fontId="8" fillId="0" borderId="4" xfId="2" applyNumberFormat="1" applyFont="1" applyFill="1" applyBorder="1" applyAlignment="1">
      <alignment vertical="top" wrapText="1"/>
    </xf>
    <xf numFmtId="172" fontId="3"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65" fontId="3" fillId="0" borderId="0" xfId="0" applyNumberFormat="1" applyFont="1" applyFill="1" applyAlignment="1">
      <alignment vertical="center"/>
    </xf>
    <xf numFmtId="165" fontId="3" fillId="0" borderId="0" xfId="0" applyNumberFormat="1" applyFont="1" applyFill="1"/>
    <xf numFmtId="49"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xf>
    <xf numFmtId="169" fontId="3" fillId="0" borderId="4" xfId="0" applyNumberFormat="1" applyFont="1" applyFill="1" applyBorder="1" applyAlignment="1">
      <alignment horizontal="center" vertical="center"/>
    </xf>
    <xf numFmtId="167" fontId="25"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67" fontId="8" fillId="0" borderId="2" xfId="2" applyNumberFormat="1" applyFont="1" applyFill="1" applyBorder="1" applyAlignment="1">
      <alignment horizontal="center" vertical="center"/>
    </xf>
    <xf numFmtId="165" fontId="3" fillId="0" borderId="3" xfId="0" applyNumberFormat="1" applyFont="1" applyFill="1" applyBorder="1" applyAlignment="1">
      <alignment horizontal="left" vertical="top" wrapText="1"/>
    </xf>
    <xf numFmtId="167" fontId="8" fillId="0" borderId="4" xfId="2" applyNumberFormat="1" applyFont="1" applyFill="1" applyBorder="1" applyAlignment="1">
      <alignment horizontal="center" vertical="center"/>
    </xf>
    <xf numFmtId="165" fontId="3" fillId="0" borderId="5" xfId="0" applyNumberFormat="1" applyFont="1" applyFill="1" applyBorder="1" applyAlignment="1">
      <alignment vertical="center" wrapText="1"/>
    </xf>
    <xf numFmtId="165" fontId="25" fillId="0" borderId="5" xfId="0" applyNumberFormat="1"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165" fontId="8" fillId="0" borderId="2" xfId="2" applyNumberFormat="1" applyFont="1" applyFill="1" applyBorder="1" applyAlignment="1">
      <alignment horizontal="center" vertical="center"/>
    </xf>
    <xf numFmtId="165" fontId="25" fillId="0" borderId="2" xfId="0" applyNumberFormat="1" applyFont="1" applyFill="1" applyBorder="1" applyAlignment="1">
      <alignment vertical="top" wrapText="1"/>
    </xf>
    <xf numFmtId="165" fontId="3" fillId="0" borderId="5" xfId="0" applyNumberFormat="1" applyFont="1" applyFill="1" applyBorder="1" applyAlignment="1">
      <alignment vertical="top" wrapText="1"/>
    </xf>
    <xf numFmtId="165" fontId="25" fillId="0" borderId="5" xfId="0" applyNumberFormat="1" applyFont="1" applyFill="1" applyBorder="1" applyAlignment="1">
      <alignment vertical="top" wrapText="1"/>
    </xf>
    <xf numFmtId="165" fontId="25" fillId="0" borderId="14" xfId="0" applyNumberFormat="1" applyFont="1" applyFill="1" applyBorder="1" applyAlignment="1">
      <alignment vertical="top" wrapText="1"/>
    </xf>
    <xf numFmtId="165" fontId="8" fillId="0" borderId="2"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xf>
    <xf numFmtId="0" fontId="24" fillId="0" borderId="2" xfId="0" applyFont="1" applyFill="1" applyBorder="1" applyAlignment="1">
      <alignment vertical="center" wrapText="1"/>
    </xf>
    <xf numFmtId="170" fontId="8" fillId="0" borderId="3" xfId="0" applyNumberFormat="1" applyFont="1" applyFill="1" applyBorder="1" applyAlignment="1">
      <alignment horizontal="center" vertical="center"/>
    </xf>
    <xf numFmtId="170" fontId="8" fillId="0" borderId="2" xfId="0" applyNumberFormat="1" applyFont="1" applyFill="1" applyBorder="1" applyAlignment="1">
      <alignment horizontal="center" vertical="center"/>
    </xf>
    <xf numFmtId="49" fontId="25" fillId="0" borderId="5" xfId="0" applyNumberFormat="1" applyFont="1" applyFill="1" applyBorder="1" applyAlignment="1">
      <alignment horizontal="center" vertical="center" wrapText="1"/>
    </xf>
    <xf numFmtId="0" fontId="3" fillId="0" borderId="3" xfId="2"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8"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5" fontId="3" fillId="0" borderId="0" xfId="2" applyNumberFormat="1" applyFont="1" applyFill="1"/>
    <xf numFmtId="4" fontId="3" fillId="0" borderId="4" xfId="2" applyNumberFormat="1" applyFont="1" applyFill="1" applyBorder="1" applyAlignment="1">
      <alignment horizontal="center" vertical="center"/>
    </xf>
    <xf numFmtId="169" fontId="3" fillId="0" borderId="2" xfId="2" applyNumberFormat="1" applyFont="1" applyFill="1" applyBorder="1" applyAlignment="1">
      <alignment horizontal="center" vertical="center"/>
    </xf>
    <xf numFmtId="165" fontId="3" fillId="0" borderId="4" xfId="2" applyNumberFormat="1" applyFont="1" applyFill="1" applyBorder="1" applyAlignment="1">
      <alignment horizontal="left" vertical="center" wrapText="1"/>
    </xf>
    <xf numFmtId="169" fontId="3" fillId="0" borderId="4" xfId="2" applyNumberFormat="1" applyFont="1" applyFill="1" applyBorder="1" applyAlignment="1">
      <alignment horizontal="center" vertical="center"/>
    </xf>
    <xf numFmtId="165" fontId="3" fillId="2" borderId="4" xfId="2" applyNumberFormat="1" applyFont="1" applyFill="1" applyBorder="1" applyAlignment="1">
      <alignment horizontal="left" vertical="center" wrapText="1"/>
    </xf>
    <xf numFmtId="165" fontId="3" fillId="0" borderId="0" xfId="2" applyNumberFormat="1" applyFont="1"/>
    <xf numFmtId="165" fontId="3" fillId="0" borderId="2" xfId="2" applyNumberFormat="1" applyFont="1" applyFill="1" applyBorder="1" applyAlignment="1">
      <alignment vertical="top" wrapText="1"/>
    </xf>
    <xf numFmtId="165" fontId="3" fillId="0" borderId="3" xfId="2" applyNumberFormat="1" applyFont="1" applyFill="1" applyBorder="1" applyAlignment="1">
      <alignment horizontal="left" vertical="center" wrapText="1"/>
    </xf>
    <xf numFmtId="165" fontId="3" fillId="0" borderId="0" xfId="0" applyNumberFormat="1" applyFont="1" applyFill="1" applyBorder="1" applyAlignment="1">
      <alignment horizontal="right" vertical="top" wrapText="1"/>
    </xf>
    <xf numFmtId="170" fontId="3" fillId="0" borderId="2" xfId="0" applyNumberFormat="1" applyFont="1" applyFill="1" applyBorder="1" applyAlignment="1">
      <alignment horizontal="center" vertical="center" textRotation="90" wrapText="1"/>
    </xf>
    <xf numFmtId="167" fontId="3" fillId="0" borderId="2" xfId="0" applyNumberFormat="1" applyFont="1" applyFill="1" applyBorder="1" applyAlignment="1">
      <alignment horizontal="center" vertical="center" wrapText="1"/>
    </xf>
    <xf numFmtId="167" fontId="3" fillId="0" borderId="2" xfId="2" applyNumberFormat="1" applyFont="1" applyFill="1" applyBorder="1" applyAlignment="1">
      <alignment horizontal="center" vertical="center" wrapText="1"/>
    </xf>
    <xf numFmtId="165" fontId="25" fillId="0" borderId="2" xfId="0" applyNumberFormat="1" applyFont="1" applyFill="1" applyBorder="1" applyAlignment="1">
      <alignment vertical="center" wrapText="1"/>
    </xf>
    <xf numFmtId="0" fontId="8" fillId="0" borderId="3" xfId="0" applyFont="1" applyFill="1" applyBorder="1" applyAlignment="1">
      <alignment horizontal="center" vertical="center" wrapText="1"/>
    </xf>
    <xf numFmtId="0" fontId="17" fillId="0" borderId="0" xfId="0" applyFont="1" applyBorder="1" applyAlignment="1">
      <alignment vertical="center" wrapText="1"/>
    </xf>
    <xf numFmtId="49" fontId="8" fillId="2" borderId="3" xfId="2" applyNumberFormat="1" applyFont="1" applyFill="1" applyBorder="1" applyAlignment="1">
      <alignment horizontal="left" vertical="top" wrapText="1"/>
    </xf>
    <xf numFmtId="49" fontId="3" fillId="2" borderId="3" xfId="2" applyNumberFormat="1" applyFill="1" applyBorder="1" applyAlignment="1">
      <alignment horizontal="left" vertical="center" wrapText="1"/>
    </xf>
    <xf numFmtId="49" fontId="8" fillId="2" borderId="3" xfId="2" applyNumberFormat="1" applyFont="1" applyFill="1" applyBorder="1" applyAlignment="1">
      <alignment horizontal="left" vertical="center" wrapText="1"/>
    </xf>
    <xf numFmtId="49" fontId="25"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8" fillId="0" borderId="27" xfId="0" applyFont="1" applyBorder="1" applyAlignment="1">
      <alignment horizontal="center" vertical="center" wrapText="1"/>
    </xf>
    <xf numFmtId="173" fontId="3" fillId="6" borderId="3" xfId="2" applyNumberFormat="1" applyFill="1" applyBorder="1" applyAlignment="1">
      <alignment horizontal="center" vertical="center" wrapText="1"/>
    </xf>
    <xf numFmtId="0" fontId="8" fillId="0" borderId="2" xfId="0" applyFont="1" applyFill="1" applyBorder="1" applyAlignment="1">
      <alignment wrapText="1"/>
    </xf>
    <xf numFmtId="165" fontId="10" fillId="0" borderId="8" xfId="0" applyNumberFormat="1" applyFont="1" applyFill="1" applyBorder="1" applyAlignment="1">
      <alignment horizontal="right" vertical="center" wrapText="1"/>
    </xf>
    <xf numFmtId="0" fontId="0" fillId="0" borderId="0" xfId="0" applyAlignment="1">
      <alignment vertical="center"/>
    </xf>
    <xf numFmtId="165" fontId="5" fillId="3" borderId="25"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65" fontId="5" fillId="0" borderId="15" xfId="0" applyNumberFormat="1" applyFont="1" applyFill="1" applyBorder="1" applyAlignment="1">
      <alignment horizontal="center" vertical="center" wrapText="1"/>
    </xf>
    <xf numFmtId="165" fontId="5" fillId="0" borderId="16" xfId="0" applyNumberFormat="1" applyFont="1" applyFill="1" applyBorder="1" applyAlignment="1">
      <alignment horizontal="center" vertical="center" wrapText="1"/>
    </xf>
    <xf numFmtId="165" fontId="5" fillId="0" borderId="17" xfId="0" applyNumberFormat="1" applyFont="1" applyFill="1" applyBorder="1" applyAlignment="1">
      <alignment horizontal="center" vertical="center" wrapText="1"/>
    </xf>
    <xf numFmtId="170" fontId="2" fillId="0" borderId="3" xfId="0" applyNumberFormat="1" applyFont="1" applyFill="1" applyBorder="1" applyAlignment="1">
      <alignment horizontal="center" vertical="center" textRotation="90" wrapText="1"/>
    </xf>
    <xf numFmtId="170" fontId="2" fillId="0" borderId="13" xfId="0" applyNumberFormat="1" applyFont="1" applyFill="1" applyBorder="1" applyAlignment="1">
      <alignment horizontal="center" vertical="center" textRotation="90" wrapText="1"/>
    </xf>
    <xf numFmtId="170" fontId="2" fillId="0" borderId="5" xfId="0" applyNumberFormat="1" applyFont="1" applyFill="1" applyBorder="1" applyAlignment="1">
      <alignment horizontal="center" vertical="center" textRotation="90" wrapText="1"/>
    </xf>
    <xf numFmtId="165" fontId="6" fillId="0" borderId="3" xfId="0" applyNumberFormat="1" applyFont="1" applyFill="1" applyBorder="1" applyAlignment="1">
      <alignment horizontal="center" vertical="center" wrapText="1"/>
    </xf>
    <xf numFmtId="165" fontId="6" fillId="0" borderId="13"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14" fillId="0" borderId="8" xfId="0" applyNumberFormat="1" applyFont="1" applyFill="1" applyBorder="1" applyAlignment="1">
      <alignment horizontal="center" vertical="center" wrapText="1"/>
    </xf>
    <xf numFmtId="165" fontId="14" fillId="0" borderId="0" xfId="0" applyNumberFormat="1" applyFont="1" applyFill="1" applyBorder="1" applyAlignment="1">
      <alignment horizontal="center" vertical="center" wrapText="1"/>
    </xf>
    <xf numFmtId="165" fontId="13" fillId="0" borderId="8" xfId="0" applyNumberFormat="1" applyFont="1" applyFill="1" applyBorder="1" applyAlignment="1">
      <alignment horizontal="center" vertical="center" wrapText="1"/>
    </xf>
    <xf numFmtId="165" fontId="13" fillId="0" borderId="0" xfId="0" applyNumberFormat="1" applyFont="1" applyFill="1" applyBorder="1" applyAlignment="1">
      <alignment horizontal="center" vertical="center" wrapText="1"/>
    </xf>
    <xf numFmtId="165" fontId="15" fillId="0" borderId="1" xfId="0" applyNumberFormat="1"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168" fontId="5" fillId="0" borderId="3" xfId="0" applyNumberFormat="1" applyFont="1" applyBorder="1" applyAlignment="1">
      <alignment horizontal="center" vertical="center" wrapText="1"/>
    </xf>
    <xf numFmtId="168" fontId="5" fillId="0" borderId="13" xfId="0" applyNumberFormat="1" applyFont="1" applyBorder="1" applyAlignment="1">
      <alignment horizontal="center" vertical="center" wrapText="1"/>
    </xf>
    <xf numFmtId="168" fontId="5" fillId="0" borderId="5"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13"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5" fontId="4" fillId="0" borderId="7" xfId="0" applyNumberFormat="1" applyFont="1" applyFill="1" applyBorder="1" applyAlignment="1">
      <alignment horizontal="center" vertical="center"/>
    </xf>
    <xf numFmtId="165" fontId="4" fillId="0" borderId="24" xfId="0" applyNumberFormat="1" applyFont="1" applyFill="1" applyBorder="1" applyAlignment="1">
      <alignment horizontal="center" vertical="center"/>
    </xf>
    <xf numFmtId="165" fontId="5" fillId="0" borderId="18"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165" fontId="5" fillId="0" borderId="20" xfId="0" applyNumberFormat="1" applyFont="1" applyFill="1" applyBorder="1" applyAlignment="1">
      <alignment horizontal="center" vertical="center" wrapText="1"/>
    </xf>
    <xf numFmtId="165" fontId="5" fillId="0" borderId="3" xfId="2" applyNumberFormat="1" applyFont="1" applyFill="1" applyBorder="1" applyAlignment="1">
      <alignment horizontal="center" vertical="center" wrapText="1"/>
    </xf>
    <xf numFmtId="165" fontId="5" fillId="0" borderId="13" xfId="2" applyNumberFormat="1" applyFont="1" applyFill="1" applyBorder="1" applyAlignment="1">
      <alignment horizontal="center" vertical="center" wrapText="1"/>
    </xf>
    <xf numFmtId="165" fontId="5" fillId="0" borderId="5" xfId="2" applyNumberFormat="1" applyFont="1" applyFill="1" applyBorder="1" applyAlignment="1">
      <alignment horizontal="center" vertical="center" wrapText="1"/>
    </xf>
    <xf numFmtId="0" fontId="5" fillId="0" borderId="21" xfId="0" applyNumberFormat="1" applyFont="1" applyFill="1" applyBorder="1" applyAlignment="1">
      <alignment horizontal="center" vertical="center" wrapText="1"/>
    </xf>
    <xf numFmtId="0" fontId="5" fillId="0" borderId="22"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166" fontId="5" fillId="0" borderId="3" xfId="0" applyNumberFormat="1" applyFont="1" applyFill="1" applyBorder="1" applyAlignment="1">
      <alignment horizontal="center" vertical="center" wrapText="1"/>
    </xf>
    <xf numFmtId="166" fontId="5" fillId="0" borderId="13" xfId="0"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7" fontId="5" fillId="0" borderId="3" xfId="0" applyNumberFormat="1" applyFont="1" applyFill="1" applyBorder="1" applyAlignment="1">
      <alignment horizontal="center" vertical="center" wrapText="1"/>
    </xf>
    <xf numFmtId="167" fontId="5" fillId="0" borderId="13" xfId="0" applyNumberFormat="1" applyFont="1" applyFill="1" applyBorder="1" applyAlignment="1">
      <alignment horizontal="center" vertical="center" wrapText="1"/>
    </xf>
    <xf numFmtId="167" fontId="5" fillId="0" borderId="5" xfId="0" applyNumberFormat="1" applyFont="1" applyFill="1" applyBorder="1" applyAlignment="1">
      <alignment horizontal="center" vertical="center" wrapText="1"/>
    </xf>
    <xf numFmtId="170" fontId="3" fillId="0" borderId="25" xfId="0" applyNumberFormat="1" applyFont="1" applyFill="1" applyBorder="1" applyAlignment="1">
      <alignment horizontal="center" vertical="center"/>
    </xf>
    <xf numFmtId="0" fontId="0" fillId="0" borderId="26" xfId="0" applyFill="1" applyBorder="1" applyAlignment="1">
      <alignment vertical="center"/>
    </xf>
    <xf numFmtId="0" fontId="0" fillId="0" borderId="4" xfId="0" applyFill="1" applyBorder="1" applyAlignment="1">
      <alignment vertical="center"/>
    </xf>
    <xf numFmtId="165" fontId="10" fillId="0" borderId="0" xfId="0" applyNumberFormat="1" applyFont="1" applyFill="1" applyBorder="1" applyAlignment="1">
      <alignment horizontal="right" vertical="center" wrapText="1"/>
    </xf>
    <xf numFmtId="165" fontId="2" fillId="0" borderId="1" xfId="0" applyNumberFormat="1" applyFont="1" applyFill="1" applyBorder="1" applyAlignment="1">
      <alignment horizontal="right" vertical="center" wrapText="1"/>
    </xf>
    <xf numFmtId="165" fontId="2" fillId="0" borderId="0" xfId="0" applyNumberFormat="1" applyFont="1" applyFill="1" applyBorder="1" applyAlignment="1">
      <alignment horizontal="right" vertical="center" wrapText="1"/>
    </xf>
    <xf numFmtId="165" fontId="4" fillId="0" borderId="1" xfId="0" applyNumberFormat="1" applyFont="1" applyFill="1" applyBorder="1" applyAlignment="1">
      <alignment horizontal="center" vertical="center"/>
    </xf>
    <xf numFmtId="166" fontId="2" fillId="0" borderId="2" xfId="0" applyNumberFormat="1" applyFont="1" applyFill="1" applyBorder="1" applyAlignment="1">
      <alignment horizontal="center" vertical="center" textRotation="90" wrapText="1"/>
    </xf>
    <xf numFmtId="165" fontId="6" fillId="0" borderId="2" xfId="0" applyNumberFormat="1" applyFont="1" applyFill="1" applyBorder="1" applyAlignment="1">
      <alignment horizontal="center" vertical="center" wrapText="1"/>
    </xf>
    <xf numFmtId="165" fontId="5" fillId="0" borderId="10" xfId="0" applyNumberFormat="1" applyFont="1" applyFill="1" applyBorder="1" applyAlignment="1">
      <alignment horizontal="center" vertical="center" wrapText="1"/>
    </xf>
    <xf numFmtId="165" fontId="5" fillId="0" borderId="11" xfId="0" applyNumberFormat="1" applyFont="1" applyFill="1" applyBorder="1" applyAlignment="1">
      <alignment horizontal="center" vertical="center" wrapText="1"/>
    </xf>
    <xf numFmtId="165" fontId="5" fillId="0" borderId="1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8"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6" fontId="5" fillId="0" borderId="6"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65" fontId="8" fillId="0" borderId="8"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165" fontId="3" fillId="0" borderId="1" xfId="0" applyNumberFormat="1" applyFont="1" applyFill="1" applyBorder="1" applyAlignment="1">
      <alignment horizontal="right" vertical="center" wrapText="1"/>
    </xf>
    <xf numFmtId="165" fontId="3" fillId="0" borderId="0" xfId="0" applyNumberFormat="1" applyFont="1" applyFill="1" applyBorder="1" applyAlignment="1">
      <alignment horizontal="right" vertical="center" wrapText="1"/>
    </xf>
    <xf numFmtId="165" fontId="5" fillId="0" borderId="1" xfId="0" applyNumberFormat="1" applyFont="1" applyFill="1" applyBorder="1" applyAlignment="1">
      <alignment horizontal="center" vertical="center" wrapText="1"/>
    </xf>
    <xf numFmtId="165" fontId="5" fillId="0" borderId="0" xfId="0" applyNumberFormat="1" applyFont="1" applyFill="1" applyBorder="1" applyAlignment="1">
      <alignment horizontal="center" vertical="center"/>
    </xf>
    <xf numFmtId="165" fontId="3" fillId="0" borderId="0" xfId="0" applyNumberFormat="1" applyFont="1" applyFill="1" applyBorder="1" applyAlignment="1">
      <alignment horizontal="right" vertical="top" wrapText="1"/>
    </xf>
    <xf numFmtId="165" fontId="5" fillId="0" borderId="1" xfId="0" applyNumberFormat="1" applyFont="1" applyFill="1" applyBorder="1" applyAlignment="1">
      <alignment horizontal="center" vertical="center"/>
    </xf>
    <xf numFmtId="166" fontId="3" fillId="0" borderId="2" xfId="0" applyNumberFormat="1" applyFont="1" applyFill="1" applyBorder="1" applyAlignment="1">
      <alignment horizontal="center" vertical="center" textRotation="90" wrapText="1"/>
    </xf>
    <xf numFmtId="165" fontId="5" fillId="0" borderId="2"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xf>
    <xf numFmtId="165" fontId="4" fillId="0" borderId="0" xfId="0" applyNumberFormat="1" applyFont="1" applyBorder="1" applyAlignment="1">
      <alignment horizontal="center" vertical="center"/>
    </xf>
    <xf numFmtId="165" fontId="10" fillId="0" borderId="8" xfId="0" applyNumberFormat="1" applyFont="1" applyBorder="1" applyAlignment="1">
      <alignment horizontal="right" vertical="center" wrapText="1"/>
    </xf>
    <xf numFmtId="165" fontId="10" fillId="0" borderId="0" xfId="0" applyNumberFormat="1" applyFont="1" applyBorder="1" applyAlignment="1">
      <alignment horizontal="right" vertical="center" wrapText="1"/>
    </xf>
    <xf numFmtId="165" fontId="10" fillId="2" borderId="8" xfId="0" applyNumberFormat="1" applyFont="1" applyFill="1" applyBorder="1" applyAlignment="1">
      <alignment horizontal="right" vertical="center" wrapText="1"/>
    </xf>
    <xf numFmtId="165" fontId="10" fillId="2" borderId="0" xfId="0" applyNumberFormat="1" applyFont="1" applyFill="1" applyBorder="1" applyAlignment="1">
      <alignment horizontal="right" vertical="center" wrapText="1"/>
    </xf>
    <xf numFmtId="165" fontId="2" fillId="0" borderId="1" xfId="0" applyNumberFormat="1" applyFont="1" applyBorder="1" applyAlignment="1">
      <alignment horizontal="right" vertical="center" wrapText="1"/>
    </xf>
    <xf numFmtId="165" fontId="2" fillId="0" borderId="0" xfId="0" applyNumberFormat="1" applyFont="1" applyBorder="1" applyAlignment="1">
      <alignment horizontal="right" vertical="center" wrapText="1"/>
    </xf>
    <xf numFmtId="165" fontId="2" fillId="2" borderId="1" xfId="0" applyNumberFormat="1" applyFont="1" applyFill="1" applyBorder="1" applyAlignment="1">
      <alignment horizontal="right" vertical="center" wrapText="1"/>
    </xf>
    <xf numFmtId="165" fontId="2" fillId="2" borderId="0" xfId="0" applyNumberFormat="1" applyFont="1" applyFill="1" applyBorder="1" applyAlignment="1">
      <alignment horizontal="right" vertical="center" wrapText="1"/>
    </xf>
    <xf numFmtId="49" fontId="3" fillId="0" borderId="3" xfId="2" applyNumberFormat="1" applyFill="1" applyBorder="1" applyAlignment="1">
      <alignment horizontal="left" vertical="center" wrapText="1"/>
    </xf>
    <xf numFmtId="0" fontId="3" fillId="0" borderId="3" xfId="2" applyFill="1" applyBorder="1" applyAlignment="1">
      <alignment horizontal="center" vertical="center" wrapText="1"/>
    </xf>
    <xf numFmtId="173" fontId="3" fillId="0" borderId="3" xfId="2" applyNumberFormat="1" applyFill="1" applyBorder="1" applyAlignment="1">
      <alignment horizontal="center" vertical="center" wrapText="1"/>
    </xf>
    <xf numFmtId="0" fontId="8" fillId="0" borderId="0" xfId="0" applyFont="1" applyFill="1" applyAlignment="1">
      <alignment wrapText="1"/>
    </xf>
    <xf numFmtId="173" fontId="25" fillId="0" borderId="3" xfId="2" applyNumberFormat="1" applyFont="1" applyFill="1" applyBorder="1" applyAlignment="1">
      <alignment horizontal="center" vertical="center" wrapText="1"/>
    </xf>
    <xf numFmtId="0" fontId="8" fillId="0" borderId="3" xfId="2" applyFont="1" applyFill="1" applyBorder="1" applyAlignment="1">
      <alignment horizontal="center" vertical="center" wrapText="1"/>
    </xf>
    <xf numFmtId="49" fontId="8" fillId="0" borderId="3" xfId="2" applyNumberFormat="1" applyFont="1" applyFill="1" applyBorder="1" applyAlignment="1">
      <alignment horizontal="left" vertical="top" wrapText="1"/>
    </xf>
    <xf numFmtId="0" fontId="3" fillId="0" borderId="3" xfId="2" applyFill="1" applyBorder="1" applyAlignment="1">
      <alignment horizontal="left" vertical="top" wrapText="1" shrinkToFit="1"/>
    </xf>
    <xf numFmtId="49" fontId="3" fillId="0" borderId="3" xfId="2" applyNumberFormat="1" applyFill="1" applyBorder="1" applyAlignment="1">
      <alignment horizontal="center" vertical="center" wrapText="1"/>
    </xf>
    <xf numFmtId="174" fontId="30" fillId="0" borderId="28" xfId="0" applyNumberFormat="1" applyFont="1" applyFill="1" applyBorder="1" applyAlignment="1">
      <alignment horizontal="center" vertical="center" wrapText="1"/>
    </xf>
    <xf numFmtId="0" fontId="3" fillId="0" borderId="3" xfId="2" applyFont="1" applyFill="1" applyBorder="1" applyAlignment="1">
      <alignment horizontal="left" vertical="top" wrapText="1"/>
    </xf>
    <xf numFmtId="49" fontId="8" fillId="0" borderId="2" xfId="0" applyNumberFormat="1" applyFont="1" applyFill="1" applyBorder="1" applyAlignment="1">
      <alignment vertical="center" wrapText="1"/>
    </xf>
    <xf numFmtId="49" fontId="3" fillId="0" borderId="3" xfId="2" applyNumberFormat="1" applyFill="1" applyBorder="1" applyAlignment="1">
      <alignment horizontal="left" vertical="top" wrapText="1"/>
    </xf>
    <xf numFmtId="0" fontId="25" fillId="0" borderId="2" xfId="0" applyFont="1" applyFill="1" applyBorder="1" applyAlignment="1">
      <alignment wrapText="1"/>
    </xf>
    <xf numFmtId="0" fontId="8" fillId="0" borderId="2" xfId="2" applyFont="1" applyFill="1" applyBorder="1" applyAlignment="1">
      <alignment horizontal="center" vertical="center" wrapText="1"/>
    </xf>
  </cellXfs>
  <cellStyles count="656">
    <cellStyle name="Hipersaite" xfId="4" builtinId="8" hidden="1"/>
    <cellStyle name="Hipersaite" xfId="6" builtinId="8" hidden="1"/>
    <cellStyle name="Hipersaite" xfId="8" builtinId="8" hidden="1"/>
    <cellStyle name="Hipersaite" xfId="10" builtinId="8" hidden="1"/>
    <cellStyle name="Hipersaite" xfId="12" builtinId="8" hidden="1"/>
    <cellStyle name="Hipersaite" xfId="14" builtinId="8" hidden="1"/>
    <cellStyle name="Hipersaite" xfId="16" builtinId="8" hidden="1"/>
    <cellStyle name="Hipersaite" xfId="18" builtinId="8" hidden="1"/>
    <cellStyle name="Hipersaite" xfId="20" builtinId="8" hidden="1"/>
    <cellStyle name="Hipersaite" xfId="22" builtinId="8" hidden="1"/>
    <cellStyle name="Hipersaite" xfId="24" builtinId="8" hidden="1"/>
    <cellStyle name="Hipersaite" xfId="26" builtinId="8" hidden="1"/>
    <cellStyle name="Hipersaite" xfId="28" builtinId="8" hidden="1"/>
    <cellStyle name="Hipersaite" xfId="30" builtinId="8" hidden="1"/>
    <cellStyle name="Hipersaite" xfId="32" builtinId="8" hidden="1"/>
    <cellStyle name="Hipersaite" xfId="34" builtinId="8" hidden="1"/>
    <cellStyle name="Hipersaite" xfId="36" builtinId="8" hidden="1"/>
    <cellStyle name="Hipersaite" xfId="38" builtinId="8" hidden="1"/>
    <cellStyle name="Hipersaite" xfId="40" builtinId="8" hidden="1"/>
    <cellStyle name="Hipersaite" xfId="42" builtinId="8" hidden="1"/>
    <cellStyle name="Hipersaite" xfId="44" builtinId="8" hidden="1"/>
    <cellStyle name="Hipersaite" xfId="46" builtinId="8" hidden="1"/>
    <cellStyle name="Hipersaite" xfId="48" builtinId="8" hidden="1"/>
    <cellStyle name="Hipersaite" xfId="50" builtinId="8" hidden="1"/>
    <cellStyle name="Hipersaite" xfId="52" builtinId="8" hidden="1"/>
    <cellStyle name="Hipersaite" xfId="54" builtinId="8" hidden="1"/>
    <cellStyle name="Hipersaite" xfId="56" builtinId="8" hidden="1"/>
    <cellStyle name="Hipersaite" xfId="58" builtinId="8" hidden="1"/>
    <cellStyle name="Hipersaite" xfId="60" builtinId="8" hidden="1"/>
    <cellStyle name="Hipersaite" xfId="62" builtinId="8" hidden="1"/>
    <cellStyle name="Hipersaite" xfId="64" builtinId="8" hidden="1"/>
    <cellStyle name="Hipersaite" xfId="66" builtinId="8" hidden="1"/>
    <cellStyle name="Hipersaite" xfId="68" builtinId="8" hidden="1"/>
    <cellStyle name="Hipersaite" xfId="70" builtinId="8" hidden="1"/>
    <cellStyle name="Hipersaite" xfId="72" builtinId="8" hidden="1"/>
    <cellStyle name="Hipersaite" xfId="74" builtinId="8" hidden="1"/>
    <cellStyle name="Hipersaite" xfId="76" builtinId="8" hidden="1"/>
    <cellStyle name="Hipersaite" xfId="78" builtinId="8" hidden="1"/>
    <cellStyle name="Hipersaite" xfId="80" builtinId="8" hidden="1"/>
    <cellStyle name="Hipersaite" xfId="82" builtinId="8" hidden="1"/>
    <cellStyle name="Hipersaite" xfId="84" builtinId="8" hidden="1"/>
    <cellStyle name="Hipersaite" xfId="86" builtinId="8" hidden="1"/>
    <cellStyle name="Hipersaite" xfId="88" builtinId="8" hidden="1"/>
    <cellStyle name="Hipersaite" xfId="90" builtinId="8" hidden="1"/>
    <cellStyle name="Hipersaite" xfId="92" builtinId="8" hidden="1"/>
    <cellStyle name="Hipersaite" xfId="94" builtinId="8" hidden="1"/>
    <cellStyle name="Hipersaite" xfId="96" builtinId="8" hidden="1"/>
    <cellStyle name="Hipersaite" xfId="98" builtinId="8" hidden="1"/>
    <cellStyle name="Hipersaite" xfId="100" builtinId="8" hidden="1"/>
    <cellStyle name="Hipersaite" xfId="102" builtinId="8" hidden="1"/>
    <cellStyle name="Hipersaite" xfId="104" builtinId="8" hidden="1"/>
    <cellStyle name="Hipersaite" xfId="106" builtinId="8" hidden="1"/>
    <cellStyle name="Hipersaite" xfId="108" builtinId="8" hidden="1"/>
    <cellStyle name="Hipersaite" xfId="110" builtinId="8" hidden="1"/>
    <cellStyle name="Hipersaite" xfId="112" builtinId="8" hidden="1"/>
    <cellStyle name="Hipersaite" xfId="114" builtinId="8" hidden="1"/>
    <cellStyle name="Hipersaite" xfId="116" builtinId="8" hidden="1"/>
    <cellStyle name="Hipersaite" xfId="118" builtinId="8" hidden="1"/>
    <cellStyle name="Hipersaite" xfId="120" builtinId="8" hidden="1"/>
    <cellStyle name="Hipersaite" xfId="122" builtinId="8" hidden="1"/>
    <cellStyle name="Hipersaite" xfId="124" builtinId="8" hidden="1"/>
    <cellStyle name="Hipersaite" xfId="126" builtinId="8" hidden="1"/>
    <cellStyle name="Hipersaite" xfId="128" builtinId="8" hidden="1"/>
    <cellStyle name="Hipersaite" xfId="130" builtinId="8" hidden="1"/>
    <cellStyle name="Hipersaite" xfId="132" builtinId="8" hidden="1"/>
    <cellStyle name="Hipersaite" xfId="134" builtinId="8" hidden="1"/>
    <cellStyle name="Hipersaite" xfId="136" builtinId="8" hidden="1"/>
    <cellStyle name="Hipersaite" xfId="138" builtinId="8" hidden="1"/>
    <cellStyle name="Hipersaite" xfId="140" builtinId="8" hidden="1"/>
    <cellStyle name="Hipersaite" xfId="142" builtinId="8" hidden="1"/>
    <cellStyle name="Hipersaite" xfId="144" builtinId="8" hidden="1"/>
    <cellStyle name="Hipersaite" xfId="146" builtinId="8" hidden="1"/>
    <cellStyle name="Hipersaite" xfId="148" builtinId="8" hidden="1"/>
    <cellStyle name="Hipersaite" xfId="150" builtinId="8" hidden="1"/>
    <cellStyle name="Hipersaite" xfId="152" builtinId="8" hidden="1"/>
    <cellStyle name="Hipersaite" xfId="154" builtinId="8" hidden="1"/>
    <cellStyle name="Hipersaite" xfId="156" builtinId="8" hidden="1"/>
    <cellStyle name="Hipersaite" xfId="158" builtinId="8" hidden="1"/>
    <cellStyle name="Hipersaite" xfId="160" builtinId="8" hidden="1"/>
    <cellStyle name="Hipersaite" xfId="162" builtinId="8" hidden="1"/>
    <cellStyle name="Hipersaite" xfId="164" builtinId="8" hidden="1"/>
    <cellStyle name="Hipersaite" xfId="166" builtinId="8" hidden="1"/>
    <cellStyle name="Hipersaite" xfId="168" builtinId="8" hidden="1"/>
    <cellStyle name="Hipersaite" xfId="170" builtinId="8" hidden="1"/>
    <cellStyle name="Hipersaite" xfId="172" builtinId="8" hidden="1"/>
    <cellStyle name="Hipersaite" xfId="174" builtinId="8" hidden="1"/>
    <cellStyle name="Hipersaite" xfId="176" builtinId="8" hidden="1"/>
    <cellStyle name="Hipersaite" xfId="178" builtinId="8" hidden="1"/>
    <cellStyle name="Hipersaite" xfId="180" builtinId="8" hidden="1"/>
    <cellStyle name="Hipersaite" xfId="182" builtinId="8" hidden="1"/>
    <cellStyle name="Hipersaite" xfId="184" builtinId="8" hidden="1"/>
    <cellStyle name="Hipersaite" xfId="186" builtinId="8" hidden="1"/>
    <cellStyle name="Hipersaite" xfId="188" builtinId="8" hidden="1"/>
    <cellStyle name="Hipersaite" xfId="190" builtinId="8" hidden="1"/>
    <cellStyle name="Hipersaite" xfId="192" builtinId="8" hidden="1"/>
    <cellStyle name="Hipersaite" xfId="194" builtinId="8" hidden="1"/>
    <cellStyle name="Hipersaite" xfId="196" builtinId="8" hidden="1"/>
    <cellStyle name="Hipersaite" xfId="198" builtinId="8" hidden="1"/>
    <cellStyle name="Hipersaite" xfId="200" builtinId="8" hidden="1"/>
    <cellStyle name="Hipersaite" xfId="202" builtinId="8" hidden="1"/>
    <cellStyle name="Hipersaite" xfId="204" builtinId="8" hidden="1"/>
    <cellStyle name="Hipersaite" xfId="206" builtinId="8" hidden="1"/>
    <cellStyle name="Hipersaite" xfId="208" builtinId="8" hidden="1"/>
    <cellStyle name="Hipersaite" xfId="210" builtinId="8" hidden="1"/>
    <cellStyle name="Hipersaite" xfId="212" builtinId="8" hidden="1"/>
    <cellStyle name="Hipersaite" xfId="214" builtinId="8" hidden="1"/>
    <cellStyle name="Hipersaite" xfId="216" builtinId="8" hidden="1"/>
    <cellStyle name="Hipersaite" xfId="218" builtinId="8" hidden="1"/>
    <cellStyle name="Hipersaite" xfId="220" builtinId="8" hidden="1"/>
    <cellStyle name="Hipersaite" xfId="222" builtinId="8" hidden="1"/>
    <cellStyle name="Hipersaite" xfId="224" builtinId="8" hidden="1"/>
    <cellStyle name="Hipersaite" xfId="226" builtinId="8" hidden="1"/>
    <cellStyle name="Hipersaite" xfId="228" builtinId="8" hidden="1"/>
    <cellStyle name="Hipersaite" xfId="230" builtinId="8" hidden="1"/>
    <cellStyle name="Hipersaite" xfId="232" builtinId="8" hidden="1"/>
    <cellStyle name="Hipersaite" xfId="234" builtinId="8" hidden="1"/>
    <cellStyle name="Hipersaite" xfId="236" builtinId="8" hidden="1"/>
    <cellStyle name="Hipersaite" xfId="238" builtinId="8" hidden="1"/>
    <cellStyle name="Hipersaite" xfId="240" builtinId="8" hidden="1"/>
    <cellStyle name="Hipersaite" xfId="242" builtinId="8" hidden="1"/>
    <cellStyle name="Hipersaite" xfId="244" builtinId="8" hidden="1"/>
    <cellStyle name="Hipersaite" xfId="246" builtinId="8" hidden="1"/>
    <cellStyle name="Hipersaite" xfId="248" builtinId="8" hidden="1"/>
    <cellStyle name="Hipersaite" xfId="250" builtinId="8" hidden="1"/>
    <cellStyle name="Hipersaite" xfId="252" builtinId="8" hidden="1"/>
    <cellStyle name="Hipersaite" xfId="254" builtinId="8" hidden="1"/>
    <cellStyle name="Hipersaite" xfId="256" builtinId="8" hidden="1"/>
    <cellStyle name="Hipersaite" xfId="258" builtinId="8" hidden="1"/>
    <cellStyle name="Hipersaite" xfId="260" builtinId="8" hidden="1"/>
    <cellStyle name="Hipersaite" xfId="262" builtinId="8" hidden="1"/>
    <cellStyle name="Hipersaite" xfId="264" builtinId="8" hidden="1"/>
    <cellStyle name="Hipersaite" xfId="266" builtinId="8" hidden="1"/>
    <cellStyle name="Hipersaite" xfId="268" builtinId="8" hidden="1"/>
    <cellStyle name="Hipersaite" xfId="270" builtinId="8" hidden="1"/>
    <cellStyle name="Hipersaite" xfId="272" builtinId="8" hidden="1"/>
    <cellStyle name="Hipersaite" xfId="274" builtinId="8" hidden="1"/>
    <cellStyle name="Hipersaite" xfId="276" builtinId="8" hidden="1"/>
    <cellStyle name="Hipersaite" xfId="278" builtinId="8" hidden="1"/>
    <cellStyle name="Hipersaite" xfId="280" builtinId="8" hidden="1"/>
    <cellStyle name="Hipersaite" xfId="282" builtinId="8" hidden="1"/>
    <cellStyle name="Hipersaite" xfId="284" builtinId="8" hidden="1"/>
    <cellStyle name="Hipersaite" xfId="286" builtinId="8" hidden="1"/>
    <cellStyle name="Hipersaite" xfId="288" builtinId="8" hidden="1"/>
    <cellStyle name="Hipersaite" xfId="290" builtinId="8" hidden="1"/>
    <cellStyle name="Hipersaite" xfId="292" builtinId="8" hidden="1"/>
    <cellStyle name="Hipersaite" xfId="294" builtinId="8" hidden="1"/>
    <cellStyle name="Hipersaite" xfId="296" builtinId="8" hidden="1"/>
    <cellStyle name="Hipersaite" xfId="298" builtinId="8" hidden="1"/>
    <cellStyle name="Hipersaite" xfId="300" builtinId="8" hidden="1"/>
    <cellStyle name="Hipersaite" xfId="302" builtinId="8" hidden="1"/>
    <cellStyle name="Hipersaite" xfId="304" builtinId="8" hidden="1"/>
    <cellStyle name="Hipersaite" xfId="306" builtinId="8" hidden="1"/>
    <cellStyle name="Hipersaite" xfId="308" builtinId="8" hidden="1"/>
    <cellStyle name="Hipersaite" xfId="310" builtinId="8" hidden="1"/>
    <cellStyle name="Hipersaite" xfId="312" builtinId="8" hidden="1"/>
    <cellStyle name="Hipersaite" xfId="314" builtinId="8" hidden="1"/>
    <cellStyle name="Hipersaite" xfId="316" builtinId="8" hidden="1"/>
    <cellStyle name="Hipersaite" xfId="318" builtinId="8" hidden="1"/>
    <cellStyle name="Hipersaite" xfId="320" builtinId="8" hidden="1"/>
    <cellStyle name="Hipersaite" xfId="322" builtinId="8" hidden="1"/>
    <cellStyle name="Hipersaite" xfId="324" builtinId="8" hidden="1"/>
    <cellStyle name="Hipersaite" xfId="326" builtinId="8" hidden="1"/>
    <cellStyle name="Hipersaite" xfId="328" builtinId="8" hidden="1"/>
    <cellStyle name="Hipersaite" xfId="330" builtinId="8" hidden="1"/>
    <cellStyle name="Hipersaite" xfId="332" builtinId="8" hidden="1"/>
    <cellStyle name="Hipersaite" xfId="334" builtinId="8" hidden="1"/>
    <cellStyle name="Hipersaite" xfId="336" builtinId="8" hidden="1"/>
    <cellStyle name="Hipersaite" xfId="338" builtinId="8" hidden="1"/>
    <cellStyle name="Hipersaite" xfId="340" builtinId="8" hidden="1"/>
    <cellStyle name="Hipersaite" xfId="342" builtinId="8" hidden="1"/>
    <cellStyle name="Hipersaite" xfId="344" builtinId="8" hidden="1"/>
    <cellStyle name="Hipersaite" xfId="346" builtinId="8" hidden="1"/>
    <cellStyle name="Hipersaite" xfId="348" builtinId="8" hidden="1"/>
    <cellStyle name="Hipersaite" xfId="350" builtinId="8" hidden="1"/>
    <cellStyle name="Hipersaite" xfId="352" builtinId="8" hidden="1"/>
    <cellStyle name="Hipersaite" xfId="354" builtinId="8" hidden="1"/>
    <cellStyle name="Hipersaite" xfId="356" builtinId="8" hidden="1"/>
    <cellStyle name="Hipersaite" xfId="358" builtinId="8" hidden="1"/>
    <cellStyle name="Hipersaite" xfId="360" builtinId="8" hidden="1"/>
    <cellStyle name="Hipersaite" xfId="362" builtinId="8" hidden="1"/>
    <cellStyle name="Hipersaite" xfId="364" builtinId="8" hidden="1"/>
    <cellStyle name="Hipersaite" xfId="366" builtinId="8" hidden="1"/>
    <cellStyle name="Hipersaite" xfId="368" builtinId="8" hidden="1"/>
    <cellStyle name="Hipersaite" xfId="370" builtinId="8" hidden="1"/>
    <cellStyle name="Hipersaite" xfId="372" builtinId="8" hidden="1"/>
    <cellStyle name="Hipersaite" xfId="374" builtinId="8" hidden="1"/>
    <cellStyle name="Hipersaite" xfId="376" builtinId="8" hidden="1"/>
    <cellStyle name="Hipersaite" xfId="378" builtinId="8" hidden="1"/>
    <cellStyle name="Hipersaite" xfId="380" builtinId="8" hidden="1"/>
    <cellStyle name="Hipersaite" xfId="382" builtinId="8" hidden="1"/>
    <cellStyle name="Hipersaite" xfId="384" builtinId="8" hidden="1"/>
    <cellStyle name="Hipersaite" xfId="386" builtinId="8" hidden="1"/>
    <cellStyle name="Hipersaite" xfId="388" builtinId="8" hidden="1"/>
    <cellStyle name="Hipersaite" xfId="390" builtinId="8" hidden="1"/>
    <cellStyle name="Hipersaite" xfId="392" builtinId="8" hidden="1"/>
    <cellStyle name="Hipersaite" xfId="394" builtinId="8" hidden="1"/>
    <cellStyle name="Hipersaite" xfId="396" builtinId="8" hidden="1"/>
    <cellStyle name="Hipersaite" xfId="398" builtinId="8" hidden="1"/>
    <cellStyle name="Hipersaite" xfId="400" builtinId="8" hidden="1"/>
    <cellStyle name="Hipersaite" xfId="402" builtinId="8" hidden="1"/>
    <cellStyle name="Hipersaite" xfId="404" builtinId="8" hidden="1"/>
    <cellStyle name="Hipersaite" xfId="406" builtinId="8" hidden="1"/>
    <cellStyle name="Hipersaite" xfId="408" builtinId="8" hidden="1"/>
    <cellStyle name="Hipersaite" xfId="410" builtinId="8" hidden="1"/>
    <cellStyle name="Hipersaite" xfId="412" builtinId="8" hidden="1"/>
    <cellStyle name="Hipersaite" xfId="414" builtinId="8" hidden="1"/>
    <cellStyle name="Hipersaite" xfId="416" builtinId="8" hidden="1"/>
    <cellStyle name="Hipersaite" xfId="418" builtinId="8" hidden="1"/>
    <cellStyle name="Hipersaite" xfId="420" builtinId="8" hidden="1"/>
    <cellStyle name="Hipersaite" xfId="422" builtinId="8" hidden="1"/>
    <cellStyle name="Hipersaite" xfId="424" builtinId="8" hidden="1"/>
    <cellStyle name="Hipersaite" xfId="426" builtinId="8" hidden="1"/>
    <cellStyle name="Hipersaite" xfId="428" builtinId="8" hidden="1"/>
    <cellStyle name="Hipersaite" xfId="430" builtinId="8" hidden="1"/>
    <cellStyle name="Hipersaite" xfId="432" builtinId="8" hidden="1"/>
    <cellStyle name="Hipersaite" xfId="434" builtinId="8" hidden="1"/>
    <cellStyle name="Hipersaite" xfId="436" builtinId="8" hidden="1"/>
    <cellStyle name="Hipersaite" xfId="438" builtinId="8" hidden="1"/>
    <cellStyle name="Hipersaite" xfId="440" builtinId="8" hidden="1"/>
    <cellStyle name="Hipersaite" xfId="442" builtinId="8" hidden="1"/>
    <cellStyle name="Hipersaite" xfId="444" builtinId="8" hidden="1"/>
    <cellStyle name="Hipersaite" xfId="446" builtinId="8" hidden="1"/>
    <cellStyle name="Hipersaite" xfId="448" builtinId="8" hidden="1"/>
    <cellStyle name="Hipersaite" xfId="450" builtinId="8" hidden="1"/>
    <cellStyle name="Hipersaite" xfId="452" builtinId="8" hidden="1"/>
    <cellStyle name="Hipersaite" xfId="454" builtinId="8" hidden="1"/>
    <cellStyle name="Hipersaite" xfId="456" builtinId="8" hidden="1"/>
    <cellStyle name="Hipersaite" xfId="458" builtinId="8" hidden="1"/>
    <cellStyle name="Hipersaite" xfId="460" builtinId="8" hidden="1"/>
    <cellStyle name="Hipersaite" xfId="462" builtinId="8" hidden="1"/>
    <cellStyle name="Hipersaite" xfId="464" builtinId="8" hidden="1"/>
    <cellStyle name="Hipersaite" xfId="466" builtinId="8" hidden="1"/>
    <cellStyle name="Hipersaite" xfId="468" builtinId="8" hidden="1"/>
    <cellStyle name="Hipersaite" xfId="470" builtinId="8" hidden="1"/>
    <cellStyle name="Hipersaite" xfId="472" builtinId="8" hidden="1"/>
    <cellStyle name="Hipersaite" xfId="474" builtinId="8" hidden="1"/>
    <cellStyle name="Hipersaite" xfId="476" builtinId="8" hidden="1"/>
    <cellStyle name="Hipersaite" xfId="478" builtinId="8" hidden="1"/>
    <cellStyle name="Hipersaite" xfId="480" builtinId="8" hidden="1"/>
    <cellStyle name="Hipersaite" xfId="482" builtinId="8" hidden="1"/>
    <cellStyle name="Hipersaite" xfId="484" builtinId="8" hidden="1"/>
    <cellStyle name="Hipersaite" xfId="486" builtinId="8" hidden="1"/>
    <cellStyle name="Hipersaite" xfId="488" builtinId="8" hidden="1"/>
    <cellStyle name="Hipersaite" xfId="490" builtinId="8" hidden="1"/>
    <cellStyle name="Hipersaite" xfId="492" builtinId="8" hidden="1"/>
    <cellStyle name="Hipersaite" xfId="494" builtinId="8" hidden="1"/>
    <cellStyle name="Hipersaite" xfId="496" builtinId="8" hidden="1"/>
    <cellStyle name="Hipersaite" xfId="498" builtinId="8" hidden="1"/>
    <cellStyle name="Hipersaite" xfId="500" builtinId="8" hidden="1"/>
    <cellStyle name="Hipersaite" xfId="502" builtinId="8" hidden="1"/>
    <cellStyle name="Hipersaite" xfId="504" builtinId="8" hidden="1"/>
    <cellStyle name="Hipersaite" xfId="506" builtinId="8" hidden="1"/>
    <cellStyle name="Hipersaite" xfId="508" builtinId="8" hidden="1"/>
    <cellStyle name="Hipersaite" xfId="510" builtinId="8" hidden="1"/>
    <cellStyle name="Hipersaite" xfId="512" builtinId="8" hidden="1"/>
    <cellStyle name="Hipersaite" xfId="514" builtinId="8" hidden="1"/>
    <cellStyle name="Hipersaite" xfId="516" builtinId="8" hidden="1"/>
    <cellStyle name="Hipersaite" xfId="518" builtinId="8" hidden="1"/>
    <cellStyle name="Hipersaite" xfId="520" builtinId="8" hidden="1"/>
    <cellStyle name="Hipersaite" xfId="522" builtinId="8" hidden="1"/>
    <cellStyle name="Hipersaite" xfId="524" builtinId="8" hidden="1"/>
    <cellStyle name="Hipersaite" xfId="526" builtinId="8" hidden="1"/>
    <cellStyle name="Hipersaite" xfId="528" builtinId="8" hidden="1"/>
    <cellStyle name="Hipersaite" xfId="530" builtinId="8" hidden="1"/>
    <cellStyle name="Hipersaite" xfId="532" builtinId="8" hidden="1"/>
    <cellStyle name="Hipersaite" xfId="534" builtinId="8" hidden="1"/>
    <cellStyle name="Hipersaite" xfId="536" builtinId="8" hidden="1"/>
    <cellStyle name="Hipersaite" xfId="538" builtinId="8" hidden="1"/>
    <cellStyle name="Hipersaite" xfId="540" builtinId="8" hidden="1"/>
    <cellStyle name="Hipersaite" xfId="542" builtinId="8" hidden="1"/>
    <cellStyle name="Hipersaite" xfId="544" builtinId="8" hidden="1"/>
    <cellStyle name="Hipersaite" xfId="546" builtinId="8" hidden="1"/>
    <cellStyle name="Hipersaite" xfId="548" builtinId="8" hidden="1"/>
    <cellStyle name="Hipersaite" xfId="550" builtinId="8" hidden="1"/>
    <cellStyle name="Hipersaite" xfId="552" builtinId="8" hidden="1"/>
    <cellStyle name="Hipersaite" xfId="554" builtinId="8" hidden="1"/>
    <cellStyle name="Hipersaite" xfId="556" builtinId="8" hidden="1"/>
    <cellStyle name="Hipersaite" xfId="558" builtinId="8" hidden="1"/>
    <cellStyle name="Hipersaite" xfId="560" builtinId="8" hidden="1"/>
    <cellStyle name="Hipersaite" xfId="562" builtinId="8" hidden="1"/>
    <cellStyle name="Hipersaite" xfId="564" builtinId="8" hidden="1"/>
    <cellStyle name="Hipersaite" xfId="566" builtinId="8" hidden="1"/>
    <cellStyle name="Hipersaite" xfId="568" builtinId="8" hidden="1"/>
    <cellStyle name="Hipersaite" xfId="570" builtinId="8" hidden="1"/>
    <cellStyle name="Hipersaite" xfId="572" builtinId="8" hidden="1"/>
    <cellStyle name="Hipersaite" xfId="574" builtinId="8" hidden="1"/>
    <cellStyle name="Hipersaite" xfId="576" builtinId="8" hidden="1"/>
    <cellStyle name="Hipersaite" xfId="578" builtinId="8" hidden="1"/>
    <cellStyle name="Hipersaite" xfId="580" builtinId="8" hidden="1"/>
    <cellStyle name="Hipersaite" xfId="582" builtinId="8" hidden="1"/>
    <cellStyle name="Hipersaite" xfId="584" builtinId="8" hidden="1"/>
    <cellStyle name="Hipersaite" xfId="586" builtinId="8" hidden="1"/>
    <cellStyle name="Hipersaite" xfId="588" builtinId="8" hidden="1"/>
    <cellStyle name="Hipersaite" xfId="590" builtinId="8" hidden="1"/>
    <cellStyle name="Hipersaite" xfId="592" builtinId="8" hidden="1"/>
    <cellStyle name="Hipersaite" xfId="594" builtinId="8" hidden="1"/>
    <cellStyle name="Hipersaite" xfId="596" builtinId="8" hidden="1"/>
    <cellStyle name="Hipersaite" xfId="598" builtinId="8" hidden="1"/>
    <cellStyle name="Hipersaite" xfId="600" builtinId="8" hidden="1"/>
    <cellStyle name="Hipersaite" xfId="602" builtinId="8" hidden="1"/>
    <cellStyle name="Hipersaite" xfId="604" builtinId="8" hidden="1"/>
    <cellStyle name="Hipersaite" xfId="606" builtinId="8" hidden="1"/>
    <cellStyle name="Hipersaite" xfId="608" builtinId="8" hidden="1"/>
    <cellStyle name="Hipersaite" xfId="610" builtinId="8" hidden="1"/>
    <cellStyle name="Hipersaite" xfId="612" builtinId="8" hidden="1"/>
    <cellStyle name="Hipersaite" xfId="614" builtinId="8" hidden="1"/>
    <cellStyle name="Hipersaite" xfId="616" builtinId="8" hidden="1"/>
    <cellStyle name="Hipersaite" xfId="618" builtinId="8" hidden="1"/>
    <cellStyle name="Hipersaite" xfId="620" builtinId="8" hidden="1"/>
    <cellStyle name="Hipersaite" xfId="622" builtinId="8" hidden="1"/>
    <cellStyle name="Hipersaite" xfId="624" builtinId="8" hidden="1"/>
    <cellStyle name="Hipersaite" xfId="626" builtinId="8" hidden="1"/>
    <cellStyle name="Hipersaite" xfId="628" builtinId="8" hidden="1"/>
    <cellStyle name="Hipersaite" xfId="630" builtinId="8" hidden="1"/>
    <cellStyle name="Hipersaite" xfId="632" builtinId="8" hidden="1"/>
    <cellStyle name="Hipersaite" xfId="634" builtinId="8" hidden="1"/>
    <cellStyle name="Hipersaite" xfId="636" builtinId="8" hidden="1"/>
    <cellStyle name="Hipersaite" xfId="638" builtinId="8" hidden="1"/>
    <cellStyle name="Hipersaite" xfId="640" builtinId="8" hidden="1"/>
    <cellStyle name="Hipersaite" xfId="642" builtinId="8" hidden="1"/>
    <cellStyle name="Hipersaite" xfId="644" builtinId="8" hidden="1"/>
    <cellStyle name="Hipersaite" xfId="646" builtinId="8" hidden="1"/>
    <cellStyle name="Hipersaite" xfId="648" builtinId="8" hidden="1"/>
    <cellStyle name="Hipersaite" xfId="650" builtinId="8" hidden="1"/>
    <cellStyle name="Hipersaite" xfId="652" builtinId="8" hidden="1"/>
    <cellStyle name="Hipersaite" xfId="654" builtinId="8" hidden="1"/>
    <cellStyle name="Izmantota hipersaite" xfId="5" builtinId="9" hidden="1"/>
    <cellStyle name="Izmantota hipersaite" xfId="7" builtinId="9" hidden="1"/>
    <cellStyle name="Izmantota hipersaite" xfId="9" builtinId="9" hidden="1"/>
    <cellStyle name="Izmantota hipersaite" xfId="11" builtinId="9" hidden="1"/>
    <cellStyle name="Izmantota hipersaite" xfId="13" builtinId="9" hidden="1"/>
    <cellStyle name="Izmantota hipersaite" xfId="15" builtinId="9" hidden="1"/>
    <cellStyle name="Izmantota hipersaite" xfId="17" builtinId="9" hidden="1"/>
    <cellStyle name="Izmantota hipersaite" xfId="19" builtinId="9" hidden="1"/>
    <cellStyle name="Izmantota hipersaite" xfId="21" builtinId="9" hidden="1"/>
    <cellStyle name="Izmantota hipersaite" xfId="23" builtinId="9" hidden="1"/>
    <cellStyle name="Izmantota hipersaite" xfId="25" builtinId="9" hidden="1"/>
    <cellStyle name="Izmantota hipersaite" xfId="27" builtinId="9" hidden="1"/>
    <cellStyle name="Izmantota hipersaite" xfId="29" builtinId="9" hidden="1"/>
    <cellStyle name="Izmantota hipersaite" xfId="31" builtinId="9" hidden="1"/>
    <cellStyle name="Izmantota hipersaite" xfId="33" builtinId="9" hidden="1"/>
    <cellStyle name="Izmantota hipersaite" xfId="35" builtinId="9" hidden="1"/>
    <cellStyle name="Izmantota hipersaite" xfId="37" builtinId="9" hidden="1"/>
    <cellStyle name="Izmantota hipersaite" xfId="39" builtinId="9" hidden="1"/>
    <cellStyle name="Izmantota hipersaite" xfId="41" builtinId="9" hidden="1"/>
    <cellStyle name="Izmantota hipersaite" xfId="43" builtinId="9" hidden="1"/>
    <cellStyle name="Izmantota hipersaite" xfId="45" builtinId="9" hidden="1"/>
    <cellStyle name="Izmantota hipersaite" xfId="47" builtinId="9" hidden="1"/>
    <cellStyle name="Izmantota hipersaite" xfId="49" builtinId="9" hidden="1"/>
    <cellStyle name="Izmantota hipersaite" xfId="51" builtinId="9" hidden="1"/>
    <cellStyle name="Izmantota hipersaite" xfId="53" builtinId="9" hidden="1"/>
    <cellStyle name="Izmantota hipersaite" xfId="55" builtinId="9" hidden="1"/>
    <cellStyle name="Izmantota hipersaite" xfId="57" builtinId="9" hidden="1"/>
    <cellStyle name="Izmantota hipersaite" xfId="59" builtinId="9" hidden="1"/>
    <cellStyle name="Izmantota hipersaite" xfId="61" builtinId="9" hidden="1"/>
    <cellStyle name="Izmantota hipersaite" xfId="63" builtinId="9" hidden="1"/>
    <cellStyle name="Izmantota hipersaite" xfId="65" builtinId="9" hidden="1"/>
    <cellStyle name="Izmantota hipersaite" xfId="67" builtinId="9" hidden="1"/>
    <cellStyle name="Izmantota hipersaite" xfId="69" builtinId="9" hidden="1"/>
    <cellStyle name="Izmantota hipersaite" xfId="71" builtinId="9" hidden="1"/>
    <cellStyle name="Izmantota hipersaite" xfId="73" builtinId="9" hidden="1"/>
    <cellStyle name="Izmantota hipersaite" xfId="75" builtinId="9" hidden="1"/>
    <cellStyle name="Izmantota hipersaite" xfId="77" builtinId="9" hidden="1"/>
    <cellStyle name="Izmantota hipersaite" xfId="79" builtinId="9" hidden="1"/>
    <cellStyle name="Izmantota hipersaite" xfId="81" builtinId="9" hidden="1"/>
    <cellStyle name="Izmantota hipersaite" xfId="83" builtinId="9" hidden="1"/>
    <cellStyle name="Izmantota hipersaite" xfId="85" builtinId="9" hidden="1"/>
    <cellStyle name="Izmantota hipersaite" xfId="87" builtinId="9" hidden="1"/>
    <cellStyle name="Izmantota hipersaite" xfId="89" builtinId="9" hidden="1"/>
    <cellStyle name="Izmantota hipersaite" xfId="91" builtinId="9" hidden="1"/>
    <cellStyle name="Izmantota hipersaite" xfId="93" builtinId="9" hidden="1"/>
    <cellStyle name="Izmantota hipersaite" xfId="95" builtinId="9" hidden="1"/>
    <cellStyle name="Izmantota hipersaite" xfId="97" builtinId="9" hidden="1"/>
    <cellStyle name="Izmantota hipersaite" xfId="99" builtinId="9" hidden="1"/>
    <cellStyle name="Izmantota hipersaite" xfId="101" builtinId="9" hidden="1"/>
    <cellStyle name="Izmantota hipersaite" xfId="103" builtinId="9" hidden="1"/>
    <cellStyle name="Izmantota hipersaite" xfId="105" builtinId="9" hidden="1"/>
    <cellStyle name="Izmantota hipersaite" xfId="107" builtinId="9" hidden="1"/>
    <cellStyle name="Izmantota hipersaite" xfId="109" builtinId="9" hidden="1"/>
    <cellStyle name="Izmantota hipersaite" xfId="111" builtinId="9" hidden="1"/>
    <cellStyle name="Izmantota hipersaite" xfId="113" builtinId="9" hidden="1"/>
    <cellStyle name="Izmantota hipersaite" xfId="115" builtinId="9" hidden="1"/>
    <cellStyle name="Izmantota hipersaite" xfId="117" builtinId="9" hidden="1"/>
    <cellStyle name="Izmantota hipersaite" xfId="119" builtinId="9" hidden="1"/>
    <cellStyle name="Izmantota hipersaite" xfId="121" builtinId="9" hidden="1"/>
    <cellStyle name="Izmantota hipersaite" xfId="123" builtinId="9" hidden="1"/>
    <cellStyle name="Izmantota hipersaite" xfId="125" builtinId="9" hidden="1"/>
    <cellStyle name="Izmantota hipersaite" xfId="127" builtinId="9" hidden="1"/>
    <cellStyle name="Izmantota hipersaite" xfId="129" builtinId="9" hidden="1"/>
    <cellStyle name="Izmantota hipersaite" xfId="131" builtinId="9" hidden="1"/>
    <cellStyle name="Izmantota hipersaite" xfId="133" builtinId="9" hidden="1"/>
    <cellStyle name="Izmantota hipersaite" xfId="135" builtinId="9" hidden="1"/>
    <cellStyle name="Izmantota hipersaite" xfId="137" builtinId="9" hidden="1"/>
    <cellStyle name="Izmantota hipersaite" xfId="139" builtinId="9" hidden="1"/>
    <cellStyle name="Izmantota hipersaite" xfId="141" builtinId="9" hidden="1"/>
    <cellStyle name="Izmantota hipersaite" xfId="143" builtinId="9" hidden="1"/>
    <cellStyle name="Izmantota hipersaite" xfId="145" builtinId="9" hidden="1"/>
    <cellStyle name="Izmantota hipersaite" xfId="147" builtinId="9" hidden="1"/>
    <cellStyle name="Izmantota hipersaite" xfId="149" builtinId="9" hidden="1"/>
    <cellStyle name="Izmantota hipersaite" xfId="151" builtinId="9" hidden="1"/>
    <cellStyle name="Izmantota hipersaite" xfId="153" builtinId="9" hidden="1"/>
    <cellStyle name="Izmantota hipersaite" xfId="155" builtinId="9" hidden="1"/>
    <cellStyle name="Izmantota hipersaite" xfId="157" builtinId="9" hidden="1"/>
    <cellStyle name="Izmantota hipersaite" xfId="159" builtinId="9" hidden="1"/>
    <cellStyle name="Izmantota hipersaite" xfId="161" builtinId="9" hidden="1"/>
    <cellStyle name="Izmantota hipersaite" xfId="163" builtinId="9" hidden="1"/>
    <cellStyle name="Izmantota hipersaite" xfId="165" builtinId="9" hidden="1"/>
    <cellStyle name="Izmantota hipersaite" xfId="167" builtinId="9" hidden="1"/>
    <cellStyle name="Izmantota hipersaite" xfId="169" builtinId="9" hidden="1"/>
    <cellStyle name="Izmantota hipersaite" xfId="171" builtinId="9" hidden="1"/>
    <cellStyle name="Izmantota hipersaite" xfId="173" builtinId="9" hidden="1"/>
    <cellStyle name="Izmantota hipersaite" xfId="175" builtinId="9" hidden="1"/>
    <cellStyle name="Izmantota hipersaite" xfId="177" builtinId="9" hidden="1"/>
    <cellStyle name="Izmantota hipersaite" xfId="179" builtinId="9" hidden="1"/>
    <cellStyle name="Izmantota hipersaite" xfId="181" builtinId="9" hidden="1"/>
    <cellStyle name="Izmantota hipersaite" xfId="183" builtinId="9" hidden="1"/>
    <cellStyle name="Izmantota hipersaite" xfId="185" builtinId="9" hidden="1"/>
    <cellStyle name="Izmantota hipersaite" xfId="187" builtinId="9" hidden="1"/>
    <cellStyle name="Izmantota hipersaite" xfId="189" builtinId="9" hidden="1"/>
    <cellStyle name="Izmantota hipersaite" xfId="191" builtinId="9" hidden="1"/>
    <cellStyle name="Izmantota hipersaite" xfId="193" builtinId="9" hidden="1"/>
    <cellStyle name="Izmantota hipersaite" xfId="195" builtinId="9" hidden="1"/>
    <cellStyle name="Izmantota hipersaite" xfId="197" builtinId="9" hidden="1"/>
    <cellStyle name="Izmantota hipersaite" xfId="199" builtinId="9" hidden="1"/>
    <cellStyle name="Izmantota hipersaite" xfId="201" builtinId="9" hidden="1"/>
    <cellStyle name="Izmantota hipersaite" xfId="203" builtinId="9" hidden="1"/>
    <cellStyle name="Izmantota hipersaite" xfId="205" builtinId="9" hidden="1"/>
    <cellStyle name="Izmantota hipersaite" xfId="207" builtinId="9" hidden="1"/>
    <cellStyle name="Izmantota hipersaite" xfId="209" builtinId="9" hidden="1"/>
    <cellStyle name="Izmantota hipersaite" xfId="211" builtinId="9" hidden="1"/>
    <cellStyle name="Izmantota hipersaite" xfId="213" builtinId="9" hidden="1"/>
    <cellStyle name="Izmantota hipersaite" xfId="215" builtinId="9" hidden="1"/>
    <cellStyle name="Izmantota hipersaite" xfId="217" builtinId="9" hidden="1"/>
    <cellStyle name="Izmantota hipersaite" xfId="219" builtinId="9" hidden="1"/>
    <cellStyle name="Izmantota hipersaite" xfId="221" builtinId="9" hidden="1"/>
    <cellStyle name="Izmantota hipersaite" xfId="223" builtinId="9" hidden="1"/>
    <cellStyle name="Izmantota hipersaite" xfId="225" builtinId="9" hidden="1"/>
    <cellStyle name="Izmantota hipersaite" xfId="227" builtinId="9" hidden="1"/>
    <cellStyle name="Izmantota hipersaite" xfId="229" builtinId="9" hidden="1"/>
    <cellStyle name="Izmantota hipersaite" xfId="231" builtinId="9" hidden="1"/>
    <cellStyle name="Izmantota hipersaite" xfId="233" builtinId="9" hidden="1"/>
    <cellStyle name="Izmantota hipersaite" xfId="235" builtinId="9" hidden="1"/>
    <cellStyle name="Izmantota hipersaite" xfId="237" builtinId="9" hidden="1"/>
    <cellStyle name="Izmantota hipersaite" xfId="239" builtinId="9" hidden="1"/>
    <cellStyle name="Izmantota hipersaite" xfId="241" builtinId="9" hidden="1"/>
    <cellStyle name="Izmantota hipersaite" xfId="243" builtinId="9" hidden="1"/>
    <cellStyle name="Izmantota hipersaite" xfId="245" builtinId="9" hidden="1"/>
    <cellStyle name="Izmantota hipersaite" xfId="247" builtinId="9" hidden="1"/>
    <cellStyle name="Izmantota hipersaite" xfId="249" builtinId="9" hidden="1"/>
    <cellStyle name="Izmantota hipersaite" xfId="251" builtinId="9" hidden="1"/>
    <cellStyle name="Izmantota hipersaite" xfId="253" builtinId="9" hidden="1"/>
    <cellStyle name="Izmantota hipersaite" xfId="255" builtinId="9" hidden="1"/>
    <cellStyle name="Izmantota hipersaite" xfId="257" builtinId="9" hidden="1"/>
    <cellStyle name="Izmantota hipersaite" xfId="259" builtinId="9" hidden="1"/>
    <cellStyle name="Izmantota hipersaite" xfId="261" builtinId="9" hidden="1"/>
    <cellStyle name="Izmantota hipersaite" xfId="263" builtinId="9" hidden="1"/>
    <cellStyle name="Izmantota hipersaite" xfId="265" builtinId="9" hidden="1"/>
    <cellStyle name="Izmantota hipersaite" xfId="267" builtinId="9" hidden="1"/>
    <cellStyle name="Izmantota hipersaite" xfId="269" builtinId="9" hidden="1"/>
    <cellStyle name="Izmantota hipersaite" xfId="271" builtinId="9" hidden="1"/>
    <cellStyle name="Izmantota hipersaite" xfId="273" builtinId="9" hidden="1"/>
    <cellStyle name="Izmantota hipersaite" xfId="275" builtinId="9" hidden="1"/>
    <cellStyle name="Izmantota hipersaite" xfId="277" builtinId="9" hidden="1"/>
    <cellStyle name="Izmantota hipersaite" xfId="279" builtinId="9" hidden="1"/>
    <cellStyle name="Izmantota hipersaite" xfId="281" builtinId="9" hidden="1"/>
    <cellStyle name="Izmantota hipersaite" xfId="283" builtinId="9" hidden="1"/>
    <cellStyle name="Izmantota hipersaite" xfId="285" builtinId="9" hidden="1"/>
    <cellStyle name="Izmantota hipersaite" xfId="287" builtinId="9" hidden="1"/>
    <cellStyle name="Izmantota hipersaite" xfId="289" builtinId="9" hidden="1"/>
    <cellStyle name="Izmantota hipersaite" xfId="291" builtinId="9" hidden="1"/>
    <cellStyle name="Izmantota hipersaite" xfId="293" builtinId="9" hidden="1"/>
    <cellStyle name="Izmantota hipersaite" xfId="295" builtinId="9" hidden="1"/>
    <cellStyle name="Izmantota hipersaite" xfId="297" builtinId="9" hidden="1"/>
    <cellStyle name="Izmantota hipersaite" xfId="299" builtinId="9" hidden="1"/>
    <cellStyle name="Izmantota hipersaite" xfId="301" builtinId="9" hidden="1"/>
    <cellStyle name="Izmantota hipersaite" xfId="303" builtinId="9" hidden="1"/>
    <cellStyle name="Izmantota hipersaite" xfId="305" builtinId="9" hidden="1"/>
    <cellStyle name="Izmantota hipersaite" xfId="307" builtinId="9" hidden="1"/>
    <cellStyle name="Izmantota hipersaite" xfId="309" builtinId="9" hidden="1"/>
    <cellStyle name="Izmantota hipersaite" xfId="311" builtinId="9" hidden="1"/>
    <cellStyle name="Izmantota hipersaite" xfId="313" builtinId="9" hidden="1"/>
    <cellStyle name="Izmantota hipersaite" xfId="315" builtinId="9" hidden="1"/>
    <cellStyle name="Izmantota hipersaite" xfId="317" builtinId="9" hidden="1"/>
    <cellStyle name="Izmantota hipersaite" xfId="319" builtinId="9" hidden="1"/>
    <cellStyle name="Izmantota hipersaite" xfId="321" builtinId="9" hidden="1"/>
    <cellStyle name="Izmantota hipersaite" xfId="323" builtinId="9" hidden="1"/>
    <cellStyle name="Izmantota hipersaite" xfId="325" builtinId="9" hidden="1"/>
    <cellStyle name="Izmantota hipersaite" xfId="327" builtinId="9" hidden="1"/>
    <cellStyle name="Izmantota hipersaite" xfId="329" builtinId="9" hidden="1"/>
    <cellStyle name="Izmantota hipersaite" xfId="331" builtinId="9" hidden="1"/>
    <cellStyle name="Izmantota hipersaite" xfId="333" builtinId="9" hidden="1"/>
    <cellStyle name="Izmantota hipersaite" xfId="335" builtinId="9" hidden="1"/>
    <cellStyle name="Izmantota hipersaite" xfId="337" builtinId="9" hidden="1"/>
    <cellStyle name="Izmantota hipersaite" xfId="339" builtinId="9" hidden="1"/>
    <cellStyle name="Izmantota hipersaite" xfId="341" builtinId="9" hidden="1"/>
    <cellStyle name="Izmantota hipersaite" xfId="343" builtinId="9" hidden="1"/>
    <cellStyle name="Izmantota hipersaite" xfId="345" builtinId="9" hidden="1"/>
    <cellStyle name="Izmantota hipersaite" xfId="347" builtinId="9" hidden="1"/>
    <cellStyle name="Izmantota hipersaite" xfId="349" builtinId="9" hidden="1"/>
    <cellStyle name="Izmantota hipersaite" xfId="351" builtinId="9" hidden="1"/>
    <cellStyle name="Izmantota hipersaite" xfId="353" builtinId="9" hidden="1"/>
    <cellStyle name="Izmantota hipersaite" xfId="355" builtinId="9" hidden="1"/>
    <cellStyle name="Izmantota hipersaite" xfId="357" builtinId="9" hidden="1"/>
    <cellStyle name="Izmantota hipersaite" xfId="359" builtinId="9" hidden="1"/>
    <cellStyle name="Izmantota hipersaite" xfId="361" builtinId="9" hidden="1"/>
    <cellStyle name="Izmantota hipersaite" xfId="363" builtinId="9" hidden="1"/>
    <cellStyle name="Izmantota hipersaite" xfId="365" builtinId="9" hidden="1"/>
    <cellStyle name="Izmantota hipersaite" xfId="367" builtinId="9" hidden="1"/>
    <cellStyle name="Izmantota hipersaite" xfId="369" builtinId="9" hidden="1"/>
    <cellStyle name="Izmantota hipersaite" xfId="371" builtinId="9" hidden="1"/>
    <cellStyle name="Izmantota hipersaite" xfId="373" builtinId="9" hidden="1"/>
    <cellStyle name="Izmantota hipersaite" xfId="375" builtinId="9" hidden="1"/>
    <cellStyle name="Izmantota hipersaite" xfId="377" builtinId="9" hidden="1"/>
    <cellStyle name="Izmantota hipersaite" xfId="379" builtinId="9" hidden="1"/>
    <cellStyle name="Izmantota hipersaite" xfId="381" builtinId="9" hidden="1"/>
    <cellStyle name="Izmantota hipersaite" xfId="383" builtinId="9" hidden="1"/>
    <cellStyle name="Izmantota hipersaite" xfId="385" builtinId="9" hidden="1"/>
    <cellStyle name="Izmantota hipersaite" xfId="387" builtinId="9" hidden="1"/>
    <cellStyle name="Izmantota hipersaite" xfId="389" builtinId="9" hidden="1"/>
    <cellStyle name="Izmantota hipersaite" xfId="391" builtinId="9" hidden="1"/>
    <cellStyle name="Izmantota hipersaite" xfId="393" builtinId="9" hidden="1"/>
    <cellStyle name="Izmantota hipersaite" xfId="395" builtinId="9" hidden="1"/>
    <cellStyle name="Izmantota hipersaite" xfId="397" builtinId="9" hidden="1"/>
    <cellStyle name="Izmantota hipersaite" xfId="399" builtinId="9" hidden="1"/>
    <cellStyle name="Izmantota hipersaite" xfId="401" builtinId="9" hidden="1"/>
    <cellStyle name="Izmantota hipersaite" xfId="403" builtinId="9" hidden="1"/>
    <cellStyle name="Izmantota hipersaite" xfId="405" builtinId="9" hidden="1"/>
    <cellStyle name="Izmantota hipersaite" xfId="407" builtinId="9" hidden="1"/>
    <cellStyle name="Izmantota hipersaite" xfId="409" builtinId="9" hidden="1"/>
    <cellStyle name="Izmantota hipersaite" xfId="411" builtinId="9" hidden="1"/>
    <cellStyle name="Izmantota hipersaite" xfId="413" builtinId="9" hidden="1"/>
    <cellStyle name="Izmantota hipersaite" xfId="415" builtinId="9" hidden="1"/>
    <cellStyle name="Izmantota hipersaite" xfId="417" builtinId="9" hidden="1"/>
    <cellStyle name="Izmantota hipersaite" xfId="419" builtinId="9" hidden="1"/>
    <cellStyle name="Izmantota hipersaite" xfId="421" builtinId="9" hidden="1"/>
    <cellStyle name="Izmantota hipersaite" xfId="423" builtinId="9" hidden="1"/>
    <cellStyle name="Izmantota hipersaite" xfId="425" builtinId="9" hidden="1"/>
    <cellStyle name="Izmantota hipersaite" xfId="427" builtinId="9" hidden="1"/>
    <cellStyle name="Izmantota hipersaite" xfId="429" builtinId="9" hidden="1"/>
    <cellStyle name="Izmantota hipersaite" xfId="431" builtinId="9" hidden="1"/>
    <cellStyle name="Izmantota hipersaite" xfId="433" builtinId="9" hidden="1"/>
    <cellStyle name="Izmantota hipersaite" xfId="435" builtinId="9" hidden="1"/>
    <cellStyle name="Izmantota hipersaite" xfId="437" builtinId="9" hidden="1"/>
    <cellStyle name="Izmantota hipersaite" xfId="439" builtinId="9" hidden="1"/>
    <cellStyle name="Izmantota hipersaite" xfId="441" builtinId="9" hidden="1"/>
    <cellStyle name="Izmantota hipersaite" xfId="443" builtinId="9" hidden="1"/>
    <cellStyle name="Izmantota hipersaite" xfId="445" builtinId="9" hidden="1"/>
    <cellStyle name="Izmantota hipersaite" xfId="447" builtinId="9" hidden="1"/>
    <cellStyle name="Izmantota hipersaite" xfId="449" builtinId="9" hidden="1"/>
    <cellStyle name="Izmantota hipersaite" xfId="451" builtinId="9" hidden="1"/>
    <cellStyle name="Izmantota hipersaite" xfId="453" builtinId="9" hidden="1"/>
    <cellStyle name="Izmantota hipersaite" xfId="455" builtinId="9" hidden="1"/>
    <cellStyle name="Izmantota hipersaite" xfId="457" builtinId="9" hidden="1"/>
    <cellStyle name="Izmantota hipersaite" xfId="459" builtinId="9" hidden="1"/>
    <cellStyle name="Izmantota hipersaite" xfId="461" builtinId="9" hidden="1"/>
    <cellStyle name="Izmantota hipersaite" xfId="463" builtinId="9" hidden="1"/>
    <cellStyle name="Izmantota hipersaite" xfId="465" builtinId="9" hidden="1"/>
    <cellStyle name="Izmantota hipersaite" xfId="467" builtinId="9" hidden="1"/>
    <cellStyle name="Izmantota hipersaite" xfId="469" builtinId="9" hidden="1"/>
    <cellStyle name="Izmantota hipersaite" xfId="471" builtinId="9" hidden="1"/>
    <cellStyle name="Izmantota hipersaite" xfId="473" builtinId="9" hidden="1"/>
    <cellStyle name="Izmantota hipersaite" xfId="475" builtinId="9" hidden="1"/>
    <cellStyle name="Izmantota hipersaite" xfId="477" builtinId="9" hidden="1"/>
    <cellStyle name="Izmantota hipersaite" xfId="479" builtinId="9" hidden="1"/>
    <cellStyle name="Izmantota hipersaite" xfId="481" builtinId="9" hidden="1"/>
    <cellStyle name="Izmantota hipersaite" xfId="483" builtinId="9" hidden="1"/>
    <cellStyle name="Izmantota hipersaite" xfId="485" builtinId="9" hidden="1"/>
    <cellStyle name="Izmantota hipersaite" xfId="487" builtinId="9" hidden="1"/>
    <cellStyle name="Izmantota hipersaite" xfId="489" builtinId="9" hidden="1"/>
    <cellStyle name="Izmantota hipersaite" xfId="491" builtinId="9" hidden="1"/>
    <cellStyle name="Izmantota hipersaite" xfId="493" builtinId="9" hidden="1"/>
    <cellStyle name="Izmantota hipersaite" xfId="495" builtinId="9" hidden="1"/>
    <cellStyle name="Izmantota hipersaite" xfId="497" builtinId="9" hidden="1"/>
    <cellStyle name="Izmantota hipersaite" xfId="499" builtinId="9" hidden="1"/>
    <cellStyle name="Izmantota hipersaite" xfId="501" builtinId="9" hidden="1"/>
    <cellStyle name="Izmantota hipersaite" xfId="503" builtinId="9" hidden="1"/>
    <cellStyle name="Izmantota hipersaite" xfId="505" builtinId="9" hidden="1"/>
    <cellStyle name="Izmantota hipersaite" xfId="507" builtinId="9" hidden="1"/>
    <cellStyle name="Izmantota hipersaite" xfId="509" builtinId="9" hidden="1"/>
    <cellStyle name="Izmantota hipersaite" xfId="511" builtinId="9" hidden="1"/>
    <cellStyle name="Izmantota hipersaite" xfId="513" builtinId="9" hidden="1"/>
    <cellStyle name="Izmantota hipersaite" xfId="515" builtinId="9" hidden="1"/>
    <cellStyle name="Izmantota hipersaite" xfId="517" builtinId="9" hidden="1"/>
    <cellStyle name="Izmantota hipersaite" xfId="519" builtinId="9" hidden="1"/>
    <cellStyle name="Izmantota hipersaite" xfId="521" builtinId="9" hidden="1"/>
    <cellStyle name="Izmantota hipersaite" xfId="523" builtinId="9" hidden="1"/>
    <cellStyle name="Izmantota hipersaite" xfId="525" builtinId="9" hidden="1"/>
    <cellStyle name="Izmantota hipersaite" xfId="527" builtinId="9" hidden="1"/>
    <cellStyle name="Izmantota hipersaite" xfId="529" builtinId="9" hidden="1"/>
    <cellStyle name="Izmantota hipersaite" xfId="531" builtinId="9" hidden="1"/>
    <cellStyle name="Izmantota hipersaite" xfId="533" builtinId="9" hidden="1"/>
    <cellStyle name="Izmantota hipersaite" xfId="535" builtinId="9" hidden="1"/>
    <cellStyle name="Izmantota hipersaite" xfId="537" builtinId="9" hidden="1"/>
    <cellStyle name="Izmantota hipersaite" xfId="539" builtinId="9" hidden="1"/>
    <cellStyle name="Izmantota hipersaite" xfId="541" builtinId="9" hidden="1"/>
    <cellStyle name="Izmantota hipersaite" xfId="543" builtinId="9" hidden="1"/>
    <cellStyle name="Izmantota hipersaite" xfId="545" builtinId="9" hidden="1"/>
    <cellStyle name="Izmantota hipersaite" xfId="547" builtinId="9" hidden="1"/>
    <cellStyle name="Izmantota hipersaite" xfId="549" builtinId="9" hidden="1"/>
    <cellStyle name="Izmantota hipersaite" xfId="551" builtinId="9" hidden="1"/>
    <cellStyle name="Izmantota hipersaite" xfId="553" builtinId="9" hidden="1"/>
    <cellStyle name="Izmantota hipersaite" xfId="555" builtinId="9" hidden="1"/>
    <cellStyle name="Izmantota hipersaite" xfId="557" builtinId="9" hidden="1"/>
    <cellStyle name="Izmantota hipersaite" xfId="559" builtinId="9" hidden="1"/>
    <cellStyle name="Izmantota hipersaite" xfId="561" builtinId="9" hidden="1"/>
    <cellStyle name="Izmantota hipersaite" xfId="563" builtinId="9" hidden="1"/>
    <cellStyle name="Izmantota hipersaite" xfId="565" builtinId="9" hidden="1"/>
    <cellStyle name="Izmantota hipersaite" xfId="567" builtinId="9" hidden="1"/>
    <cellStyle name="Izmantota hipersaite" xfId="569" builtinId="9" hidden="1"/>
    <cellStyle name="Izmantota hipersaite" xfId="571" builtinId="9" hidden="1"/>
    <cellStyle name="Izmantota hipersaite" xfId="573" builtinId="9" hidden="1"/>
    <cellStyle name="Izmantota hipersaite" xfId="575" builtinId="9" hidden="1"/>
    <cellStyle name="Izmantota hipersaite" xfId="577" builtinId="9" hidden="1"/>
    <cellStyle name="Izmantota hipersaite" xfId="579" builtinId="9" hidden="1"/>
    <cellStyle name="Izmantota hipersaite" xfId="581" builtinId="9" hidden="1"/>
    <cellStyle name="Izmantota hipersaite" xfId="583" builtinId="9" hidden="1"/>
    <cellStyle name="Izmantota hipersaite" xfId="585" builtinId="9" hidden="1"/>
    <cellStyle name="Izmantota hipersaite" xfId="587" builtinId="9" hidden="1"/>
    <cellStyle name="Izmantota hipersaite" xfId="589" builtinId="9" hidden="1"/>
    <cellStyle name="Izmantota hipersaite" xfId="591" builtinId="9" hidden="1"/>
    <cellStyle name="Izmantota hipersaite" xfId="593" builtinId="9" hidden="1"/>
    <cellStyle name="Izmantota hipersaite" xfId="595" builtinId="9" hidden="1"/>
    <cellStyle name="Izmantota hipersaite" xfId="597" builtinId="9" hidden="1"/>
    <cellStyle name="Izmantota hipersaite" xfId="599" builtinId="9" hidden="1"/>
    <cellStyle name="Izmantota hipersaite" xfId="601" builtinId="9" hidden="1"/>
    <cellStyle name="Izmantota hipersaite" xfId="603" builtinId="9" hidden="1"/>
    <cellStyle name="Izmantota hipersaite" xfId="605" builtinId="9" hidden="1"/>
    <cellStyle name="Izmantota hipersaite" xfId="607" builtinId="9" hidden="1"/>
    <cellStyle name="Izmantota hipersaite" xfId="609" builtinId="9" hidden="1"/>
    <cellStyle name="Izmantota hipersaite" xfId="611" builtinId="9" hidden="1"/>
    <cellStyle name="Izmantota hipersaite" xfId="613" builtinId="9" hidden="1"/>
    <cellStyle name="Izmantota hipersaite" xfId="615" builtinId="9" hidden="1"/>
    <cellStyle name="Izmantota hipersaite" xfId="617" builtinId="9" hidden="1"/>
    <cellStyle name="Izmantota hipersaite" xfId="619" builtinId="9" hidden="1"/>
    <cellStyle name="Izmantota hipersaite" xfId="621" builtinId="9" hidden="1"/>
    <cellStyle name="Izmantota hipersaite" xfId="623" builtinId="9" hidden="1"/>
    <cellStyle name="Izmantota hipersaite" xfId="625" builtinId="9" hidden="1"/>
    <cellStyle name="Izmantota hipersaite" xfId="627" builtinId="9" hidden="1"/>
    <cellStyle name="Izmantota hipersaite" xfId="629" builtinId="9" hidden="1"/>
    <cellStyle name="Izmantota hipersaite" xfId="631" builtinId="9" hidden="1"/>
    <cellStyle name="Izmantota hipersaite" xfId="633" builtinId="9" hidden="1"/>
    <cellStyle name="Izmantota hipersaite" xfId="635" builtinId="9" hidden="1"/>
    <cellStyle name="Izmantota hipersaite" xfId="637" builtinId="9" hidden="1"/>
    <cellStyle name="Izmantota hipersaite" xfId="639" builtinId="9" hidden="1"/>
    <cellStyle name="Izmantota hipersaite" xfId="641" builtinId="9" hidden="1"/>
    <cellStyle name="Izmantota hipersaite" xfId="643" builtinId="9" hidden="1"/>
    <cellStyle name="Izmantota hipersaite" xfId="645" builtinId="9" hidden="1"/>
    <cellStyle name="Izmantota hipersaite" xfId="647" builtinId="9" hidden="1"/>
    <cellStyle name="Izmantota hipersaite" xfId="649" builtinId="9" hidden="1"/>
    <cellStyle name="Izmantota hipersaite" xfId="651" builtinId="9" hidden="1"/>
    <cellStyle name="Izmantota hipersaite" xfId="653" builtinId="9" hidden="1"/>
    <cellStyle name="Izmantota hipersaite" xfId="655" builtinId="9" hidden="1"/>
    <cellStyle name="Komats" xfId="1" builtinId="3"/>
    <cellStyle name="Normal 2" xfId="3"/>
    <cellStyle name="Normal 3" xfId="2"/>
    <cellStyle name="Parasts" xfId="0" builtinId="0"/>
  </cellStyles>
  <dxfs count="0"/>
  <tableStyles count="0" defaultTableStyle="TableStyleMedium2" defaultPivotStyle="PivotStyleLight16"/>
  <colors>
    <mruColors>
      <color rgb="FF99FF66"/>
      <color rgb="FFCC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4"/>
  <sheetViews>
    <sheetView tabSelected="1" zoomScaleNormal="100" workbookViewId="0">
      <selection activeCell="A3" sqref="A3:L3"/>
    </sheetView>
  </sheetViews>
  <sheetFormatPr defaultColWidth="9.140625" defaultRowHeight="12.75" x14ac:dyDescent="0.25"/>
  <cols>
    <col min="1" max="1" width="8.140625" style="27" customWidth="1"/>
    <col min="2" max="2" width="42.42578125" style="19" customWidth="1"/>
    <col min="3" max="3" width="45.140625" style="3" customWidth="1"/>
    <col min="4" max="4" width="14.28515625" style="3" customWidth="1"/>
    <col min="5" max="5" width="32.7109375" style="3" customWidth="1"/>
    <col min="6" max="6" width="17.7109375" style="15" customWidth="1"/>
    <col min="7" max="7" width="14.42578125" style="15" customWidth="1"/>
    <col min="8" max="8" width="11.28515625" style="14" customWidth="1"/>
    <col min="9" max="9" width="11.28515625" style="15" customWidth="1"/>
    <col min="10" max="10" width="25.7109375" style="16" customWidth="1"/>
    <col min="11" max="11" width="12.28515625" style="17" customWidth="1"/>
    <col min="12" max="12" width="23.42578125" style="1" customWidth="1"/>
    <col min="13" max="13" width="47.42578125" style="1" customWidth="1"/>
    <col min="14" max="14" width="9.140625" style="51"/>
    <col min="15" max="18" width="46.42578125" style="51" customWidth="1"/>
    <col min="19" max="39" width="9.140625" style="2"/>
    <col min="40" max="16384" width="9.140625" style="3"/>
  </cols>
  <sheetData>
    <row r="1" spans="1:40" s="21" customFormat="1" ht="101.25" customHeight="1" x14ac:dyDescent="0.25">
      <c r="A1" s="201" t="s">
        <v>1369</v>
      </c>
      <c r="B1" s="202"/>
      <c r="C1" s="202"/>
      <c r="D1" s="202"/>
      <c r="E1" s="202"/>
      <c r="F1" s="202"/>
      <c r="G1" s="202"/>
      <c r="H1" s="202"/>
      <c r="I1" s="202"/>
      <c r="J1" s="202"/>
      <c r="K1" s="202"/>
      <c r="L1" s="202"/>
      <c r="M1" s="202"/>
      <c r="N1" s="50"/>
      <c r="O1" s="50"/>
      <c r="P1" s="50"/>
      <c r="Q1" s="50"/>
      <c r="R1" s="50"/>
      <c r="S1" s="20"/>
      <c r="T1" s="20"/>
      <c r="U1" s="20"/>
      <c r="V1" s="20"/>
      <c r="W1" s="20"/>
      <c r="X1" s="20"/>
      <c r="Y1" s="20"/>
      <c r="Z1" s="20"/>
      <c r="AA1" s="20"/>
      <c r="AB1" s="20"/>
      <c r="AC1" s="20"/>
      <c r="AD1" s="20"/>
      <c r="AE1" s="20"/>
      <c r="AF1" s="20"/>
      <c r="AG1" s="20"/>
      <c r="AH1" s="20"/>
      <c r="AI1" s="20"/>
      <c r="AJ1" s="20"/>
      <c r="AK1" s="20"/>
      <c r="AL1" s="20"/>
      <c r="AM1" s="20"/>
      <c r="AN1" s="20"/>
    </row>
    <row r="2" spans="1:40" s="21" customFormat="1" ht="19.5" customHeight="1" x14ac:dyDescent="0.25">
      <c r="A2" s="214"/>
      <c r="B2" s="215"/>
      <c r="C2" s="215"/>
      <c r="D2" s="215"/>
      <c r="E2" s="215"/>
      <c r="F2" s="215"/>
      <c r="G2" s="215"/>
      <c r="H2" s="215"/>
      <c r="I2" s="215"/>
      <c r="J2" s="215"/>
      <c r="K2" s="215"/>
      <c r="L2" s="215"/>
      <c r="M2" s="20"/>
      <c r="N2" s="50"/>
      <c r="O2" s="50"/>
      <c r="P2" s="50"/>
      <c r="Q2" s="50"/>
      <c r="R2" s="50"/>
      <c r="S2" s="20"/>
      <c r="T2" s="20"/>
      <c r="U2" s="20"/>
      <c r="V2" s="20"/>
      <c r="W2" s="20"/>
      <c r="X2" s="20"/>
      <c r="Y2" s="20"/>
      <c r="Z2" s="20"/>
      <c r="AA2" s="20"/>
      <c r="AB2" s="20"/>
      <c r="AC2" s="20"/>
      <c r="AD2" s="20"/>
      <c r="AE2" s="20"/>
      <c r="AF2" s="20"/>
      <c r="AG2" s="20"/>
      <c r="AH2" s="20"/>
      <c r="AI2" s="20"/>
      <c r="AJ2" s="20"/>
      <c r="AK2" s="20"/>
      <c r="AL2" s="20"/>
      <c r="AM2" s="20"/>
      <c r="AN2" s="20"/>
    </row>
    <row r="3" spans="1:40" s="21" customFormat="1" ht="20.25" customHeight="1" x14ac:dyDescent="0.25">
      <c r="A3" s="216"/>
      <c r="B3" s="217"/>
      <c r="C3" s="217"/>
      <c r="D3" s="217"/>
      <c r="E3" s="217"/>
      <c r="F3" s="217"/>
      <c r="G3" s="217"/>
      <c r="H3" s="217"/>
      <c r="I3" s="217"/>
      <c r="J3" s="217"/>
      <c r="K3" s="217"/>
      <c r="L3" s="217"/>
      <c r="M3" s="20"/>
      <c r="N3" s="50"/>
      <c r="O3" s="50"/>
      <c r="P3" s="50"/>
      <c r="Q3" s="50"/>
      <c r="R3" s="50"/>
      <c r="S3" s="20"/>
      <c r="T3" s="20"/>
      <c r="U3" s="20"/>
      <c r="V3" s="20"/>
      <c r="W3" s="20"/>
      <c r="X3" s="20"/>
      <c r="Y3" s="20"/>
      <c r="Z3" s="20"/>
      <c r="AA3" s="20"/>
      <c r="AB3" s="20"/>
      <c r="AC3" s="20"/>
      <c r="AD3" s="20"/>
      <c r="AE3" s="20"/>
      <c r="AF3" s="20"/>
      <c r="AG3" s="20"/>
      <c r="AH3" s="20"/>
      <c r="AI3" s="20"/>
      <c r="AJ3" s="20"/>
      <c r="AK3" s="20"/>
      <c r="AL3" s="20"/>
      <c r="AM3" s="20"/>
      <c r="AN3" s="20"/>
    </row>
    <row r="4" spans="1:40" ht="12.75" customHeight="1" x14ac:dyDescent="0.25">
      <c r="A4" s="218"/>
      <c r="B4" s="219"/>
      <c r="C4" s="219"/>
      <c r="D4" s="219"/>
      <c r="E4" s="219"/>
      <c r="F4" s="219"/>
      <c r="G4" s="219"/>
      <c r="H4" s="219"/>
      <c r="I4" s="219"/>
      <c r="J4" s="219"/>
      <c r="K4" s="219"/>
      <c r="L4" s="219"/>
      <c r="M4" s="70"/>
    </row>
    <row r="5" spans="1:40" ht="16.5" customHeight="1" x14ac:dyDescent="0.25">
      <c r="A5" s="218"/>
      <c r="B5" s="219"/>
      <c r="C5" s="219"/>
      <c r="D5" s="219"/>
      <c r="E5" s="219"/>
      <c r="F5" s="219"/>
      <c r="G5" s="219"/>
      <c r="H5" s="219"/>
      <c r="I5" s="219"/>
      <c r="J5" s="219"/>
      <c r="K5" s="219"/>
      <c r="L5" s="219"/>
      <c r="M5" s="70"/>
    </row>
    <row r="6" spans="1:40" ht="43.5" customHeight="1" x14ac:dyDescent="0.25">
      <c r="A6" s="221" t="s">
        <v>1370</v>
      </c>
      <c r="B6" s="222"/>
      <c r="C6" s="222"/>
      <c r="D6" s="222"/>
      <c r="E6" s="222"/>
      <c r="F6" s="222"/>
      <c r="G6" s="222"/>
      <c r="H6" s="222"/>
      <c r="I6" s="222"/>
      <c r="J6" s="222"/>
      <c r="K6" s="220"/>
      <c r="L6" s="220"/>
      <c r="M6" s="70"/>
    </row>
    <row r="7" spans="1:40" ht="43.5" customHeight="1" x14ac:dyDescent="0.25">
      <c r="A7" s="232" t="s">
        <v>2</v>
      </c>
      <c r="B7" s="233"/>
      <c r="C7" s="233"/>
      <c r="D7" s="233"/>
      <c r="E7" s="233"/>
      <c r="F7" s="233"/>
      <c r="G7" s="233"/>
      <c r="H7" s="233"/>
      <c r="I7" s="233"/>
      <c r="J7" s="233"/>
      <c r="K7" s="84"/>
      <c r="L7" s="84"/>
      <c r="M7" s="70"/>
    </row>
    <row r="8" spans="1:40" ht="12.75" customHeight="1" x14ac:dyDescent="0.25">
      <c r="A8" s="208" t="s">
        <v>0</v>
      </c>
      <c r="B8" s="211" t="s">
        <v>314</v>
      </c>
      <c r="C8" s="205" t="s">
        <v>313</v>
      </c>
      <c r="D8" s="234" t="s">
        <v>315</v>
      </c>
      <c r="E8" s="234" t="s">
        <v>336</v>
      </c>
      <c r="F8" s="240" t="s">
        <v>318</v>
      </c>
      <c r="G8" s="243" t="s">
        <v>319</v>
      </c>
      <c r="H8" s="243" t="s">
        <v>317</v>
      </c>
      <c r="I8" s="246" t="s">
        <v>320</v>
      </c>
      <c r="J8" s="223" t="s">
        <v>321</v>
      </c>
      <c r="K8" s="226" t="s">
        <v>322</v>
      </c>
      <c r="L8" s="229" t="s">
        <v>1321</v>
      </c>
      <c r="M8" s="237" t="s">
        <v>115</v>
      </c>
    </row>
    <row r="9" spans="1:40" ht="12.75" customHeight="1" x14ac:dyDescent="0.25">
      <c r="A9" s="209"/>
      <c r="B9" s="212"/>
      <c r="C9" s="206"/>
      <c r="D9" s="235"/>
      <c r="E9" s="235"/>
      <c r="F9" s="241"/>
      <c r="G9" s="244"/>
      <c r="H9" s="244"/>
      <c r="I9" s="247"/>
      <c r="J9" s="224"/>
      <c r="K9" s="227"/>
      <c r="L9" s="230"/>
      <c r="M9" s="238"/>
    </row>
    <row r="10" spans="1:40" ht="15" customHeight="1" x14ac:dyDescent="0.25">
      <c r="A10" s="209"/>
      <c r="B10" s="212"/>
      <c r="C10" s="206"/>
      <c r="D10" s="235"/>
      <c r="E10" s="235"/>
      <c r="F10" s="241"/>
      <c r="G10" s="244"/>
      <c r="H10" s="244"/>
      <c r="I10" s="247"/>
      <c r="J10" s="224"/>
      <c r="K10" s="227"/>
      <c r="L10" s="230"/>
      <c r="M10" s="238"/>
    </row>
    <row r="11" spans="1:40" ht="107.25" customHeight="1" x14ac:dyDescent="0.25">
      <c r="A11" s="210"/>
      <c r="B11" s="213"/>
      <c r="C11" s="207"/>
      <c r="D11" s="236"/>
      <c r="E11" s="236"/>
      <c r="F11" s="242"/>
      <c r="G11" s="245"/>
      <c r="H11" s="245"/>
      <c r="I11" s="248"/>
      <c r="J11" s="225"/>
      <c r="K11" s="228"/>
      <c r="L11" s="231"/>
      <c r="M11" s="239"/>
    </row>
    <row r="12" spans="1:40" ht="36.950000000000003" customHeight="1" x14ac:dyDescent="0.25">
      <c r="A12" s="83"/>
      <c r="B12" s="59"/>
      <c r="C12" s="59"/>
      <c r="D12" s="60"/>
      <c r="E12" s="60"/>
      <c r="F12" s="41"/>
      <c r="G12" s="41"/>
      <c r="H12" s="40"/>
      <c r="I12" s="41"/>
      <c r="J12" s="85"/>
      <c r="K12" s="86"/>
      <c r="L12" s="87"/>
      <c r="M12" s="58"/>
    </row>
    <row r="13" spans="1:40" s="4" customFormat="1" ht="38.25" customHeight="1" x14ac:dyDescent="0.25">
      <c r="A13" s="203" t="s">
        <v>1</v>
      </c>
      <c r="B13" s="204"/>
      <c r="C13" s="24"/>
      <c r="D13" s="24"/>
      <c r="E13" s="61"/>
      <c r="F13" s="91">
        <f>F14+F23+F26+F40</f>
        <v>334571</v>
      </c>
      <c r="G13" s="91">
        <f>G14+G23+G26+G40</f>
        <v>339049</v>
      </c>
      <c r="H13" s="91">
        <f>H14+H23+H26+H40</f>
        <v>142853</v>
      </c>
      <c r="I13" s="91">
        <f>I14+I23+I26+I40</f>
        <v>816473</v>
      </c>
      <c r="J13" s="5"/>
      <c r="K13" s="6"/>
      <c r="L13" s="82"/>
      <c r="M13" s="28"/>
      <c r="N13" s="51"/>
      <c r="S13" s="2"/>
      <c r="T13" s="2"/>
      <c r="U13" s="2"/>
      <c r="V13" s="2"/>
      <c r="W13" s="2"/>
      <c r="X13" s="2"/>
      <c r="Y13" s="2"/>
      <c r="Z13" s="2"/>
      <c r="AA13" s="2"/>
      <c r="AB13" s="2"/>
      <c r="AC13" s="2"/>
      <c r="AD13" s="2"/>
      <c r="AE13" s="2"/>
      <c r="AF13" s="2"/>
      <c r="AG13" s="2"/>
      <c r="AH13" s="2"/>
      <c r="AI13" s="2"/>
      <c r="AJ13" s="2"/>
      <c r="AK13" s="2"/>
      <c r="AL13" s="2"/>
      <c r="AM13" s="2"/>
    </row>
    <row r="14" spans="1:40" s="4" customFormat="1" ht="32.1" customHeight="1" x14ac:dyDescent="0.25">
      <c r="A14" s="62"/>
      <c r="B14" s="63" t="s">
        <v>3</v>
      </c>
      <c r="C14" s="64"/>
      <c r="D14" s="64"/>
      <c r="E14" s="65"/>
      <c r="F14" s="92">
        <f>SUM(F15:F22)</f>
        <v>5400</v>
      </c>
      <c r="G14" s="92">
        <f>SUM(G15:G22)</f>
        <v>5400</v>
      </c>
      <c r="H14" s="92">
        <f>SUM(H15:H22)</f>
        <v>5400</v>
      </c>
      <c r="I14" s="92">
        <f>SUM(I15:I22)</f>
        <v>16200</v>
      </c>
      <c r="J14" s="66"/>
      <c r="K14" s="67"/>
      <c r="L14" s="68"/>
      <c r="M14" s="68"/>
      <c r="N14" s="51"/>
      <c r="S14" s="2"/>
      <c r="T14" s="2"/>
      <c r="U14" s="2"/>
      <c r="V14" s="2"/>
      <c r="W14" s="2"/>
      <c r="X14" s="2"/>
      <c r="Y14" s="2"/>
      <c r="Z14" s="2"/>
      <c r="AA14" s="2"/>
      <c r="AB14" s="2"/>
      <c r="AC14" s="2"/>
      <c r="AD14" s="2"/>
      <c r="AE14" s="2"/>
      <c r="AF14" s="2"/>
      <c r="AG14" s="2"/>
      <c r="AH14" s="2"/>
      <c r="AI14" s="2"/>
      <c r="AJ14" s="2"/>
      <c r="AK14" s="2"/>
      <c r="AL14" s="2"/>
      <c r="AM14" s="2"/>
    </row>
    <row r="15" spans="1:40" s="2" customFormat="1" ht="63" customHeight="1" x14ac:dyDescent="0.25">
      <c r="A15" s="125" t="s">
        <v>45</v>
      </c>
      <c r="B15" s="104" t="s">
        <v>542</v>
      </c>
      <c r="C15" s="126" t="s">
        <v>121</v>
      </c>
      <c r="D15" s="126" t="s">
        <v>40</v>
      </c>
      <c r="E15" s="127" t="s">
        <v>1197</v>
      </c>
      <c r="F15" s="98">
        <v>0</v>
      </c>
      <c r="G15" s="98">
        <v>0</v>
      </c>
      <c r="H15" s="108">
        <v>0</v>
      </c>
      <c r="I15" s="108">
        <f>H15+G15+F15</f>
        <v>0</v>
      </c>
      <c r="J15" s="78" t="s">
        <v>1135</v>
      </c>
      <c r="K15" s="79">
        <v>2019</v>
      </c>
      <c r="L15" s="80" t="s">
        <v>543</v>
      </c>
      <c r="M15" s="122" t="s">
        <v>1267</v>
      </c>
      <c r="N15" s="51"/>
      <c r="O15" s="51"/>
      <c r="P15" s="51"/>
      <c r="Q15" s="51"/>
      <c r="R15" s="51"/>
    </row>
    <row r="16" spans="1:40" s="2" customFormat="1" ht="50.25" customHeight="1" x14ac:dyDescent="0.25">
      <c r="A16" s="125" t="s">
        <v>46</v>
      </c>
      <c r="B16" s="104" t="s">
        <v>694</v>
      </c>
      <c r="C16" s="126" t="s">
        <v>122</v>
      </c>
      <c r="D16" s="126" t="s">
        <v>40</v>
      </c>
      <c r="E16" s="127" t="s">
        <v>695</v>
      </c>
      <c r="F16" s="98">
        <v>2400</v>
      </c>
      <c r="G16" s="98">
        <v>2400</v>
      </c>
      <c r="H16" s="98">
        <v>2400</v>
      </c>
      <c r="I16" s="108">
        <f t="shared" ref="I16:I21" si="0">H16+G16+F16</f>
        <v>7200</v>
      </c>
      <c r="J16" s="78" t="s">
        <v>1140</v>
      </c>
      <c r="K16" s="79" t="s">
        <v>349</v>
      </c>
      <c r="L16" s="80" t="s">
        <v>548</v>
      </c>
      <c r="M16" s="126" t="s">
        <v>1449</v>
      </c>
      <c r="N16" s="51"/>
      <c r="O16" s="51"/>
      <c r="P16" s="51"/>
      <c r="Q16" s="51"/>
      <c r="R16" s="51"/>
    </row>
    <row r="17" spans="1:80" s="2" customFormat="1" ht="50.25" customHeight="1" x14ac:dyDescent="0.25">
      <c r="A17" s="125" t="s">
        <v>47</v>
      </c>
      <c r="B17" s="104" t="s">
        <v>1325</v>
      </c>
      <c r="C17" s="126" t="s">
        <v>122</v>
      </c>
      <c r="D17" s="126" t="s">
        <v>40</v>
      </c>
      <c r="E17" s="127" t="s">
        <v>696</v>
      </c>
      <c r="F17" s="98">
        <v>0</v>
      </c>
      <c r="G17" s="98">
        <v>0</v>
      </c>
      <c r="H17" s="108">
        <v>0</v>
      </c>
      <c r="I17" s="108">
        <f t="shared" si="0"/>
        <v>0</v>
      </c>
      <c r="J17" s="78" t="s">
        <v>1140</v>
      </c>
      <c r="K17" s="79" t="s">
        <v>349</v>
      </c>
      <c r="L17" s="80" t="s">
        <v>548</v>
      </c>
      <c r="M17" s="128" t="s">
        <v>1268</v>
      </c>
      <c r="N17" s="51"/>
      <c r="O17" s="51"/>
      <c r="P17" s="51"/>
      <c r="Q17" s="51"/>
      <c r="R17" s="51"/>
    </row>
    <row r="18" spans="1:80" s="7" customFormat="1" ht="69.95" customHeight="1" x14ac:dyDescent="0.2">
      <c r="A18" s="125" t="s">
        <v>770</v>
      </c>
      <c r="B18" s="103" t="s">
        <v>697</v>
      </c>
      <c r="C18" s="126" t="s">
        <v>122</v>
      </c>
      <c r="D18" s="126" t="s">
        <v>40</v>
      </c>
      <c r="E18" s="75" t="s">
        <v>698</v>
      </c>
      <c r="F18" s="99">
        <v>0</v>
      </c>
      <c r="G18" s="99">
        <v>0</v>
      </c>
      <c r="H18" s="100">
        <v>0</v>
      </c>
      <c r="I18" s="108">
        <f t="shared" si="0"/>
        <v>0</v>
      </c>
      <c r="J18" s="78" t="s">
        <v>1140</v>
      </c>
      <c r="K18" s="79" t="s">
        <v>349</v>
      </c>
      <c r="L18" s="80" t="s">
        <v>548</v>
      </c>
      <c r="M18" s="122" t="s">
        <v>1450</v>
      </c>
      <c r="N18" s="52"/>
    </row>
    <row r="19" spans="1:80" s="7" customFormat="1" ht="69.95" customHeight="1" x14ac:dyDescent="0.2">
      <c r="A19" s="125" t="s">
        <v>771</v>
      </c>
      <c r="B19" s="103" t="s">
        <v>699</v>
      </c>
      <c r="C19" s="74" t="s">
        <v>123</v>
      </c>
      <c r="D19" s="126" t="s">
        <v>40</v>
      </c>
      <c r="E19" s="75" t="s">
        <v>700</v>
      </c>
      <c r="F19" s="99">
        <v>3000</v>
      </c>
      <c r="G19" s="99">
        <v>3000</v>
      </c>
      <c r="H19" s="99">
        <v>3000</v>
      </c>
      <c r="I19" s="108">
        <f t="shared" si="0"/>
        <v>9000</v>
      </c>
      <c r="J19" s="78" t="s">
        <v>1140</v>
      </c>
      <c r="K19" s="79" t="s">
        <v>349</v>
      </c>
      <c r="L19" s="80" t="s">
        <v>548</v>
      </c>
      <c r="M19" s="122" t="s">
        <v>1451</v>
      </c>
      <c r="N19" s="52"/>
    </row>
    <row r="20" spans="1:80" s="7" customFormat="1" ht="99" customHeight="1" x14ac:dyDescent="0.2">
      <c r="A20" s="125" t="s">
        <v>772</v>
      </c>
      <c r="B20" s="103" t="s">
        <v>701</v>
      </c>
      <c r="C20" s="74" t="s">
        <v>124</v>
      </c>
      <c r="D20" s="74" t="s">
        <v>40</v>
      </c>
      <c r="E20" s="75" t="s">
        <v>702</v>
      </c>
      <c r="F20" s="99">
        <v>0</v>
      </c>
      <c r="G20" s="99">
        <v>0</v>
      </c>
      <c r="H20" s="99">
        <v>0</v>
      </c>
      <c r="I20" s="108">
        <f t="shared" si="0"/>
        <v>0</v>
      </c>
      <c r="J20" s="78" t="s">
        <v>1140</v>
      </c>
      <c r="K20" s="79" t="s">
        <v>349</v>
      </c>
      <c r="L20" s="80" t="s">
        <v>548</v>
      </c>
      <c r="M20" s="128" t="s">
        <v>1546</v>
      </c>
      <c r="N20" s="52"/>
    </row>
    <row r="21" spans="1:80" s="7" customFormat="1" ht="69.95" customHeight="1" x14ac:dyDescent="0.2">
      <c r="A21" s="125" t="s">
        <v>773</v>
      </c>
      <c r="B21" s="103" t="s">
        <v>703</v>
      </c>
      <c r="C21" s="74" t="s">
        <v>125</v>
      </c>
      <c r="D21" s="74" t="s">
        <v>40</v>
      </c>
      <c r="E21" s="75" t="s">
        <v>704</v>
      </c>
      <c r="F21" s="99">
        <v>0</v>
      </c>
      <c r="G21" s="99">
        <v>0</v>
      </c>
      <c r="H21" s="99">
        <v>0</v>
      </c>
      <c r="I21" s="108">
        <f t="shared" si="0"/>
        <v>0</v>
      </c>
      <c r="J21" s="78" t="s">
        <v>1140</v>
      </c>
      <c r="K21" s="79" t="s">
        <v>349</v>
      </c>
      <c r="L21" s="80" t="s">
        <v>548</v>
      </c>
      <c r="M21" s="128" t="s">
        <v>1547</v>
      </c>
      <c r="N21" s="52"/>
    </row>
    <row r="22" spans="1:80" s="8" customFormat="1" ht="69.95" customHeight="1" x14ac:dyDescent="0.2">
      <c r="A22" s="49"/>
      <c r="B22" s="101"/>
      <c r="C22" s="34"/>
      <c r="D22" s="34"/>
      <c r="E22" s="26"/>
      <c r="F22" s="95"/>
      <c r="G22" s="95"/>
      <c r="H22" s="96"/>
      <c r="I22" s="94"/>
      <c r="J22" s="73"/>
      <c r="K22" s="48"/>
      <c r="L22" s="47"/>
      <c r="M22" s="116"/>
      <c r="N22" s="52"/>
      <c r="S22" s="7"/>
      <c r="T22" s="7"/>
      <c r="U22" s="7"/>
      <c r="V22" s="7"/>
      <c r="W22" s="7"/>
      <c r="X22" s="7"/>
      <c r="Y22" s="7"/>
      <c r="Z22" s="7"/>
      <c r="AA22" s="7"/>
      <c r="AB22" s="7"/>
      <c r="AC22" s="7"/>
      <c r="AD22" s="7"/>
      <c r="AE22" s="7"/>
      <c r="AF22" s="7"/>
      <c r="AG22" s="7"/>
      <c r="AH22" s="7"/>
      <c r="AI22" s="7"/>
      <c r="AJ22" s="7"/>
      <c r="AK22" s="7"/>
      <c r="AL22" s="7"/>
      <c r="AM22" s="7"/>
    </row>
    <row r="23" spans="1:80" s="4" customFormat="1" ht="32.1" customHeight="1" x14ac:dyDescent="0.25">
      <c r="A23" s="62"/>
      <c r="B23" s="63" t="s">
        <v>4</v>
      </c>
      <c r="C23" s="64"/>
      <c r="D23" s="64"/>
      <c r="E23" s="65"/>
      <c r="F23" s="92">
        <f>SUM(F24:F25)</f>
        <v>0</v>
      </c>
      <c r="G23" s="92">
        <f>SUM(G24:G25)</f>
        <v>40000</v>
      </c>
      <c r="H23" s="92">
        <f>SUM(H24:H25)</f>
        <v>0</v>
      </c>
      <c r="I23" s="92">
        <f>SUM(I24:I25)</f>
        <v>40000</v>
      </c>
      <c r="J23" s="66"/>
      <c r="K23" s="67"/>
      <c r="L23" s="68"/>
      <c r="M23" s="68"/>
      <c r="N23" s="51"/>
      <c r="S23" s="2"/>
      <c r="T23" s="2"/>
      <c r="U23" s="2"/>
      <c r="V23" s="2"/>
      <c r="W23" s="2"/>
      <c r="X23" s="2"/>
      <c r="Y23" s="2"/>
      <c r="Z23" s="2"/>
      <c r="AA23" s="2"/>
      <c r="AB23" s="2"/>
      <c r="AC23" s="2"/>
      <c r="AD23" s="2"/>
      <c r="AE23" s="2"/>
      <c r="AF23" s="2"/>
      <c r="AG23" s="2"/>
      <c r="AH23" s="2"/>
      <c r="AI23" s="2"/>
      <c r="AJ23" s="2"/>
      <c r="AK23" s="2"/>
      <c r="AL23" s="2"/>
      <c r="AM23" s="2"/>
    </row>
    <row r="24" spans="1:80" s="2" customFormat="1" ht="105.75" customHeight="1" x14ac:dyDescent="0.25">
      <c r="A24" s="114" t="s">
        <v>48</v>
      </c>
      <c r="B24" s="104" t="s">
        <v>549</v>
      </c>
      <c r="C24" s="112" t="s">
        <v>127</v>
      </c>
      <c r="D24" s="112" t="s">
        <v>40</v>
      </c>
      <c r="E24" s="76" t="s">
        <v>1195</v>
      </c>
      <c r="F24" s="98"/>
      <c r="G24" s="98">
        <v>40000</v>
      </c>
      <c r="H24" s="108"/>
      <c r="I24" s="108">
        <f>H24+G24+F24</f>
        <v>40000</v>
      </c>
      <c r="J24" s="78" t="s">
        <v>1135</v>
      </c>
      <c r="K24" s="77">
        <v>2019</v>
      </c>
      <c r="L24" s="74" t="s">
        <v>548</v>
      </c>
      <c r="M24" s="122" t="s">
        <v>1305</v>
      </c>
      <c r="N24" s="51"/>
      <c r="O24" s="51"/>
      <c r="P24" s="51"/>
      <c r="Q24" s="51"/>
      <c r="R24" s="51"/>
    </row>
    <row r="25" spans="1:80" s="8" customFormat="1" ht="69.95" customHeight="1" x14ac:dyDescent="0.2">
      <c r="A25" s="35"/>
      <c r="B25" s="101"/>
      <c r="C25" s="34"/>
      <c r="D25" s="34"/>
      <c r="E25" s="26"/>
      <c r="F25" s="95"/>
      <c r="G25" s="95"/>
      <c r="H25" s="96"/>
      <c r="I25" s="94">
        <f>H25+G25+F25</f>
        <v>0</v>
      </c>
      <c r="J25" s="38"/>
      <c r="K25" s="37"/>
      <c r="L25" s="34"/>
      <c r="M25" s="116"/>
      <c r="N25" s="52"/>
      <c r="S25" s="7"/>
      <c r="T25" s="7"/>
      <c r="U25" s="7"/>
      <c r="V25" s="7"/>
      <c r="W25" s="7"/>
      <c r="X25" s="7"/>
      <c r="Y25" s="7"/>
      <c r="Z25" s="7"/>
      <c r="AA25" s="7"/>
      <c r="AB25" s="7"/>
      <c r="AC25" s="7"/>
      <c r="AD25" s="7"/>
      <c r="AE25" s="7"/>
      <c r="AF25" s="7"/>
      <c r="AG25" s="7"/>
      <c r="AH25" s="7"/>
      <c r="AI25" s="7"/>
      <c r="AJ25" s="7"/>
      <c r="AK25" s="7"/>
      <c r="AL25" s="7"/>
      <c r="AM25" s="7"/>
    </row>
    <row r="26" spans="1:80" s="4" customFormat="1" ht="32.1" customHeight="1" x14ac:dyDescent="0.25">
      <c r="A26" s="62"/>
      <c r="B26" s="63" t="s">
        <v>5</v>
      </c>
      <c r="C26" s="64"/>
      <c r="D26" s="64"/>
      <c r="E26" s="65"/>
      <c r="F26" s="92">
        <f>SUM(F27:F39)</f>
        <v>117273</v>
      </c>
      <c r="G26" s="92">
        <f>SUM(G27:G39)</f>
        <v>86373</v>
      </c>
      <c r="H26" s="92">
        <f>SUM(H27:H39)</f>
        <v>80173</v>
      </c>
      <c r="I26" s="92">
        <f>SUM(I27:I39)</f>
        <v>283819</v>
      </c>
      <c r="J26" s="66"/>
      <c r="K26" s="67"/>
      <c r="L26" s="68"/>
      <c r="M26" s="68"/>
      <c r="N26" s="51"/>
      <c r="S26" s="2"/>
      <c r="T26" s="2"/>
      <c r="U26" s="2"/>
      <c r="V26" s="2"/>
      <c r="W26" s="2"/>
      <c r="X26" s="2"/>
      <c r="Y26" s="2"/>
      <c r="Z26" s="2"/>
      <c r="AA26" s="2"/>
      <c r="AB26" s="2"/>
      <c r="AC26" s="2"/>
      <c r="AD26" s="2"/>
      <c r="AE26" s="2"/>
      <c r="AF26" s="2"/>
      <c r="AG26" s="2"/>
      <c r="AH26" s="2"/>
      <c r="AI26" s="2"/>
      <c r="AJ26" s="2"/>
      <c r="AK26" s="2"/>
      <c r="AL26" s="2"/>
      <c r="AM26" s="2"/>
    </row>
    <row r="27" spans="1:80" ht="81" customHeight="1" x14ac:dyDescent="0.25">
      <c r="A27" s="35" t="s">
        <v>49</v>
      </c>
      <c r="B27" s="81" t="s">
        <v>326</v>
      </c>
      <c r="C27" s="30" t="s">
        <v>131</v>
      </c>
      <c r="D27" s="30" t="s">
        <v>40</v>
      </c>
      <c r="E27" s="25" t="s">
        <v>1326</v>
      </c>
      <c r="F27" s="93">
        <v>0</v>
      </c>
      <c r="G27" s="93">
        <v>0</v>
      </c>
      <c r="H27" s="94">
        <v>0</v>
      </c>
      <c r="I27" s="94">
        <f>H27+G27+F27</f>
        <v>0</v>
      </c>
      <c r="J27" s="36" t="s">
        <v>1141</v>
      </c>
      <c r="K27" s="37" t="s">
        <v>327</v>
      </c>
      <c r="L27" s="74" t="s">
        <v>328</v>
      </c>
      <c r="M27" s="122" t="s">
        <v>1425</v>
      </c>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row>
    <row r="28" spans="1:80" s="7" customFormat="1" ht="69.95" customHeight="1" x14ac:dyDescent="0.2">
      <c r="A28" s="114" t="s">
        <v>50</v>
      </c>
      <c r="B28" s="103" t="s">
        <v>329</v>
      </c>
      <c r="C28" s="74" t="s">
        <v>129</v>
      </c>
      <c r="D28" s="74" t="s">
        <v>40</v>
      </c>
      <c r="E28" s="75" t="s">
        <v>766</v>
      </c>
      <c r="F28" s="99">
        <v>0</v>
      </c>
      <c r="G28" s="99">
        <v>0</v>
      </c>
      <c r="H28" s="100">
        <v>0</v>
      </c>
      <c r="I28" s="108">
        <f>H28+G28+F28</f>
        <v>0</v>
      </c>
      <c r="J28" s="113" t="s">
        <v>1142</v>
      </c>
      <c r="K28" s="77" t="s">
        <v>327</v>
      </c>
      <c r="L28" s="74" t="s">
        <v>331</v>
      </c>
      <c r="M28" s="122" t="s">
        <v>1452</v>
      </c>
      <c r="N28" s="52"/>
      <c r="O28" s="52"/>
      <c r="P28" s="52"/>
      <c r="Q28" s="52"/>
      <c r="R28" s="52"/>
    </row>
    <row r="29" spans="1:80" s="9" customFormat="1" ht="51" customHeight="1" x14ac:dyDescent="0.2">
      <c r="A29" s="114" t="s">
        <v>51</v>
      </c>
      <c r="B29" s="104" t="s">
        <v>330</v>
      </c>
      <c r="C29" s="112" t="s">
        <v>133</v>
      </c>
      <c r="D29" s="112" t="s">
        <v>40</v>
      </c>
      <c r="E29" s="76" t="s">
        <v>1196</v>
      </c>
      <c r="F29" s="108">
        <v>45000</v>
      </c>
      <c r="G29" s="108">
        <v>3000</v>
      </c>
      <c r="H29" s="108">
        <v>3000</v>
      </c>
      <c r="I29" s="108">
        <f>H29+G29+F29</f>
        <v>51000</v>
      </c>
      <c r="J29" s="78" t="s">
        <v>1137</v>
      </c>
      <c r="K29" s="78" t="s">
        <v>327</v>
      </c>
      <c r="L29" s="97" t="s">
        <v>331</v>
      </c>
      <c r="M29" s="122" t="s">
        <v>1453</v>
      </c>
      <c r="N29" s="53"/>
      <c r="O29" s="53"/>
      <c r="P29" s="53"/>
      <c r="Q29" s="53"/>
      <c r="R29" s="53"/>
    </row>
    <row r="30" spans="1:80" s="9" customFormat="1" ht="51" customHeight="1" x14ac:dyDescent="0.2">
      <c r="A30" s="114" t="s">
        <v>774</v>
      </c>
      <c r="B30" s="104" t="s">
        <v>522</v>
      </c>
      <c r="C30" s="112" t="s">
        <v>133</v>
      </c>
      <c r="D30" s="112" t="s">
        <v>40</v>
      </c>
      <c r="E30" s="76" t="s">
        <v>523</v>
      </c>
      <c r="F30" s="98">
        <v>0</v>
      </c>
      <c r="G30" s="98">
        <v>10000</v>
      </c>
      <c r="H30" s="98">
        <v>4000</v>
      </c>
      <c r="I30" s="108">
        <f>H30+G30+F30</f>
        <v>14000</v>
      </c>
      <c r="J30" s="78" t="s">
        <v>1137</v>
      </c>
      <c r="K30" s="77" t="s">
        <v>349</v>
      </c>
      <c r="L30" s="74" t="s">
        <v>524</v>
      </c>
      <c r="M30" s="122" t="s">
        <v>1422</v>
      </c>
      <c r="N30" s="53"/>
      <c r="O30" s="53"/>
      <c r="P30" s="53"/>
      <c r="Q30" s="53"/>
      <c r="R30" s="53"/>
    </row>
    <row r="31" spans="1:80" s="9" customFormat="1" ht="51" customHeight="1" x14ac:dyDescent="0.2">
      <c r="A31" s="114" t="s">
        <v>775</v>
      </c>
      <c r="B31" s="103" t="s">
        <v>546</v>
      </c>
      <c r="C31" s="112" t="s">
        <v>132</v>
      </c>
      <c r="D31" s="112" t="s">
        <v>40</v>
      </c>
      <c r="E31" s="76" t="s">
        <v>547</v>
      </c>
      <c r="F31" s="98">
        <v>100</v>
      </c>
      <c r="G31" s="98">
        <v>200</v>
      </c>
      <c r="H31" s="98">
        <v>0</v>
      </c>
      <c r="I31" s="108">
        <f t="shared" ref="I31:I38" si="1">H31+G31+F31</f>
        <v>300</v>
      </c>
      <c r="J31" s="78" t="s">
        <v>1140</v>
      </c>
      <c r="K31" s="78" t="s">
        <v>349</v>
      </c>
      <c r="L31" s="74" t="s">
        <v>548</v>
      </c>
      <c r="M31" s="122" t="s">
        <v>1454</v>
      </c>
      <c r="N31" s="53"/>
      <c r="O31" s="53"/>
      <c r="P31" s="53"/>
      <c r="Q31" s="53"/>
      <c r="R31" s="53"/>
    </row>
    <row r="32" spans="1:80" s="9" customFormat="1" ht="51" customHeight="1" x14ac:dyDescent="0.2">
      <c r="A32" s="114" t="s">
        <v>776</v>
      </c>
      <c r="B32" s="103" t="s">
        <v>550</v>
      </c>
      <c r="C32" s="112" t="s">
        <v>129</v>
      </c>
      <c r="D32" s="112" t="s">
        <v>40</v>
      </c>
      <c r="E32" s="76" t="s">
        <v>767</v>
      </c>
      <c r="F32" s="98">
        <v>0</v>
      </c>
      <c r="G32" s="98">
        <v>0</v>
      </c>
      <c r="H32" s="98">
        <v>0</v>
      </c>
      <c r="I32" s="108">
        <f t="shared" si="1"/>
        <v>0</v>
      </c>
      <c r="J32" s="78" t="s">
        <v>1137</v>
      </c>
      <c r="K32" s="78" t="s">
        <v>552</v>
      </c>
      <c r="L32" s="97" t="s">
        <v>331</v>
      </c>
      <c r="M32" s="126" t="s">
        <v>1269</v>
      </c>
      <c r="N32" s="53"/>
      <c r="O32" s="53"/>
      <c r="P32" s="53"/>
      <c r="Q32" s="53"/>
      <c r="R32" s="53"/>
    </row>
    <row r="33" spans="1:39" s="9" customFormat="1" ht="51" customHeight="1" x14ac:dyDescent="0.2">
      <c r="A33" s="114" t="s">
        <v>777</v>
      </c>
      <c r="B33" s="104" t="s">
        <v>551</v>
      </c>
      <c r="C33" s="112" t="s">
        <v>132</v>
      </c>
      <c r="D33" s="112" t="s">
        <v>40</v>
      </c>
      <c r="E33" s="76" t="s">
        <v>768</v>
      </c>
      <c r="F33" s="98">
        <v>0</v>
      </c>
      <c r="G33" s="98">
        <v>0</v>
      </c>
      <c r="H33" s="98">
        <v>0</v>
      </c>
      <c r="I33" s="108">
        <f t="shared" si="1"/>
        <v>0</v>
      </c>
      <c r="J33" s="78" t="s">
        <v>1137</v>
      </c>
      <c r="K33" s="78" t="s">
        <v>553</v>
      </c>
      <c r="L33" s="97" t="s">
        <v>331</v>
      </c>
      <c r="M33" s="123" t="s">
        <v>1270</v>
      </c>
      <c r="N33" s="53"/>
      <c r="O33" s="53"/>
      <c r="P33" s="53"/>
      <c r="Q33" s="53"/>
      <c r="R33" s="53"/>
    </row>
    <row r="34" spans="1:39" s="9" customFormat="1" ht="51" customHeight="1" x14ac:dyDescent="0.2">
      <c r="A34" s="114" t="s">
        <v>778</v>
      </c>
      <c r="B34" s="104" t="s">
        <v>705</v>
      </c>
      <c r="C34" s="112" t="s">
        <v>130</v>
      </c>
      <c r="D34" s="112" t="s">
        <v>40</v>
      </c>
      <c r="E34" s="76" t="s">
        <v>706</v>
      </c>
      <c r="F34" s="98">
        <v>15000</v>
      </c>
      <c r="G34" s="98">
        <v>15000</v>
      </c>
      <c r="H34" s="98">
        <v>15000</v>
      </c>
      <c r="I34" s="108">
        <f t="shared" si="1"/>
        <v>45000</v>
      </c>
      <c r="J34" s="78" t="s">
        <v>1191</v>
      </c>
      <c r="K34" s="78" t="s">
        <v>349</v>
      </c>
      <c r="L34" s="97" t="s">
        <v>331</v>
      </c>
      <c r="M34" s="126" t="s">
        <v>1505</v>
      </c>
      <c r="N34" s="53"/>
      <c r="O34" s="53"/>
      <c r="P34" s="53"/>
      <c r="Q34" s="53"/>
      <c r="R34" s="53"/>
    </row>
    <row r="35" spans="1:39" s="9" customFormat="1" ht="68.25" customHeight="1" x14ac:dyDescent="0.2">
      <c r="A35" s="114" t="s">
        <v>779</v>
      </c>
      <c r="B35" s="104" t="s">
        <v>707</v>
      </c>
      <c r="C35" s="112" t="s">
        <v>135</v>
      </c>
      <c r="D35" s="112" t="s">
        <v>40</v>
      </c>
      <c r="E35" s="76" t="s">
        <v>1198</v>
      </c>
      <c r="F35" s="98">
        <v>31500</v>
      </c>
      <c r="G35" s="98">
        <v>31500</v>
      </c>
      <c r="H35" s="98">
        <v>31500</v>
      </c>
      <c r="I35" s="108">
        <f t="shared" si="1"/>
        <v>94500</v>
      </c>
      <c r="J35" s="78" t="s">
        <v>709</v>
      </c>
      <c r="K35" s="78" t="s">
        <v>349</v>
      </c>
      <c r="L35" s="97" t="s">
        <v>331</v>
      </c>
      <c r="M35" s="122" t="s">
        <v>1506</v>
      </c>
      <c r="N35" s="53"/>
      <c r="O35" s="53"/>
      <c r="P35" s="53"/>
      <c r="Q35" s="53"/>
      <c r="R35" s="53"/>
    </row>
    <row r="36" spans="1:39" s="9" customFormat="1" ht="51" customHeight="1" x14ac:dyDescent="0.2">
      <c r="A36" s="114" t="s">
        <v>780</v>
      </c>
      <c r="B36" s="104" t="s">
        <v>710</v>
      </c>
      <c r="C36" s="112" t="s">
        <v>136</v>
      </c>
      <c r="D36" s="112" t="s">
        <v>40</v>
      </c>
      <c r="E36" s="76" t="s">
        <v>708</v>
      </c>
      <c r="F36" s="98">
        <v>0</v>
      </c>
      <c r="G36" s="98">
        <v>0</v>
      </c>
      <c r="H36" s="98">
        <v>0</v>
      </c>
      <c r="I36" s="108">
        <f t="shared" si="1"/>
        <v>0</v>
      </c>
      <c r="J36" s="78"/>
      <c r="K36" s="78" t="s">
        <v>349</v>
      </c>
      <c r="L36" s="97" t="s">
        <v>331</v>
      </c>
      <c r="M36" s="122" t="s">
        <v>1427</v>
      </c>
      <c r="N36" s="53"/>
      <c r="O36" s="53"/>
      <c r="P36" s="53"/>
      <c r="Q36" s="53"/>
      <c r="R36" s="53"/>
    </row>
    <row r="37" spans="1:39" s="9" customFormat="1" ht="70.5" customHeight="1" x14ac:dyDescent="0.2">
      <c r="A37" s="114" t="s">
        <v>781</v>
      </c>
      <c r="B37" s="104" t="s">
        <v>711</v>
      </c>
      <c r="C37" s="112" t="s">
        <v>137</v>
      </c>
      <c r="D37" s="112" t="s">
        <v>40</v>
      </c>
      <c r="E37" s="76" t="s">
        <v>712</v>
      </c>
      <c r="F37" s="98">
        <v>25673</v>
      </c>
      <c r="G37" s="98">
        <v>25673</v>
      </c>
      <c r="H37" s="98">
        <v>25673</v>
      </c>
      <c r="I37" s="108">
        <f t="shared" si="1"/>
        <v>77019</v>
      </c>
      <c r="J37" s="78" t="s">
        <v>1190</v>
      </c>
      <c r="K37" s="78" t="s">
        <v>349</v>
      </c>
      <c r="L37" s="97" t="s">
        <v>331</v>
      </c>
      <c r="M37" s="122" t="s">
        <v>1427</v>
      </c>
      <c r="N37" s="53"/>
      <c r="O37" s="53"/>
      <c r="P37" s="53"/>
      <c r="Q37" s="53"/>
      <c r="R37" s="53"/>
    </row>
    <row r="38" spans="1:39" s="9" customFormat="1" ht="110.25" customHeight="1" x14ac:dyDescent="0.2">
      <c r="A38" s="114" t="s">
        <v>1221</v>
      </c>
      <c r="B38" s="104" t="s">
        <v>1222</v>
      </c>
      <c r="C38" s="112" t="s">
        <v>131</v>
      </c>
      <c r="D38" s="112" t="s">
        <v>40</v>
      </c>
      <c r="E38" s="76" t="s">
        <v>1223</v>
      </c>
      <c r="F38" s="98">
        <v>0</v>
      </c>
      <c r="G38" s="98">
        <v>1000</v>
      </c>
      <c r="H38" s="98">
        <v>1000</v>
      </c>
      <c r="I38" s="98">
        <f t="shared" si="1"/>
        <v>2000</v>
      </c>
      <c r="J38" s="78"/>
      <c r="K38" s="78" t="s">
        <v>448</v>
      </c>
      <c r="L38" s="97" t="s">
        <v>331</v>
      </c>
      <c r="M38" s="122" t="s">
        <v>1425</v>
      </c>
      <c r="N38" s="53"/>
      <c r="O38" s="53"/>
      <c r="P38" s="53"/>
      <c r="Q38" s="53"/>
      <c r="R38" s="53"/>
    </row>
    <row r="39" spans="1:39" s="9" customFormat="1" ht="51" customHeight="1" x14ac:dyDescent="0.2">
      <c r="A39" s="29"/>
      <c r="B39" s="81"/>
      <c r="C39" s="30"/>
      <c r="D39" s="30"/>
      <c r="E39" s="25"/>
      <c r="F39" s="93"/>
      <c r="G39" s="93"/>
      <c r="H39" s="93"/>
      <c r="I39" s="93"/>
      <c r="J39" s="31"/>
      <c r="K39" s="31"/>
      <c r="L39" s="32"/>
      <c r="M39" s="33"/>
      <c r="N39" s="53"/>
      <c r="O39" s="53"/>
      <c r="P39" s="53"/>
      <c r="Q39" s="53"/>
      <c r="R39" s="53"/>
    </row>
    <row r="40" spans="1:39" s="4" customFormat="1" ht="32.1" customHeight="1" x14ac:dyDescent="0.25">
      <c r="A40" s="62"/>
      <c r="B40" s="63" t="s">
        <v>6</v>
      </c>
      <c r="C40" s="64"/>
      <c r="D40" s="64"/>
      <c r="E40" s="65"/>
      <c r="F40" s="92">
        <f>SUM(F41:F46)</f>
        <v>211898</v>
      </c>
      <c r="G40" s="92">
        <f>SUM(G41:G46)</f>
        <v>207276</v>
      </c>
      <c r="H40" s="92">
        <f>SUM(H41:H46)</f>
        <v>57280</v>
      </c>
      <c r="I40" s="92">
        <f>SUM(I41:I46)</f>
        <v>476454</v>
      </c>
      <c r="J40" s="66"/>
      <c r="K40" s="67"/>
      <c r="L40" s="68"/>
      <c r="M40" s="68"/>
      <c r="N40" s="51"/>
      <c r="O40" s="51"/>
      <c r="P40" s="51"/>
      <c r="Q40" s="51"/>
      <c r="R40" s="51"/>
      <c r="S40" s="2"/>
      <c r="T40" s="2"/>
      <c r="U40" s="2"/>
      <c r="V40" s="2"/>
      <c r="W40" s="2"/>
      <c r="X40" s="2"/>
      <c r="Y40" s="2"/>
      <c r="Z40" s="2"/>
      <c r="AA40" s="2"/>
      <c r="AB40" s="2"/>
      <c r="AC40" s="2"/>
      <c r="AD40" s="2"/>
      <c r="AE40" s="2"/>
      <c r="AF40" s="2"/>
      <c r="AG40" s="2"/>
      <c r="AH40" s="2"/>
      <c r="AI40" s="2"/>
      <c r="AJ40" s="2"/>
      <c r="AK40" s="2"/>
      <c r="AL40" s="2"/>
      <c r="AM40" s="2"/>
    </row>
    <row r="41" spans="1:39" s="2" customFormat="1" ht="159" customHeight="1" x14ac:dyDescent="0.25">
      <c r="A41" s="114" t="s">
        <v>52</v>
      </c>
      <c r="B41" s="130" t="s">
        <v>332</v>
      </c>
      <c r="C41" s="112" t="s">
        <v>139</v>
      </c>
      <c r="D41" s="112" t="s">
        <v>39</v>
      </c>
      <c r="E41" s="76" t="s">
        <v>1327</v>
      </c>
      <c r="F41" s="98">
        <v>174516</v>
      </c>
      <c r="G41" s="98">
        <v>182496</v>
      </c>
      <c r="H41" s="108">
        <v>32500</v>
      </c>
      <c r="I41" s="108">
        <f>H41+G41+F41</f>
        <v>389512</v>
      </c>
      <c r="J41" s="113" t="s">
        <v>1136</v>
      </c>
      <c r="K41" s="77" t="s">
        <v>333</v>
      </c>
      <c r="L41" s="74" t="s">
        <v>334</v>
      </c>
      <c r="M41" s="122" t="s">
        <v>1540</v>
      </c>
      <c r="N41" s="51"/>
      <c r="O41" s="51"/>
      <c r="P41" s="51"/>
      <c r="Q41" s="51"/>
      <c r="R41" s="51"/>
    </row>
    <row r="42" spans="1:39" s="7" customFormat="1" ht="69.95" customHeight="1" x14ac:dyDescent="0.2">
      <c r="A42" s="114" t="s">
        <v>53</v>
      </c>
      <c r="B42" s="104" t="s">
        <v>544</v>
      </c>
      <c r="C42" s="74" t="s">
        <v>139</v>
      </c>
      <c r="D42" s="74" t="s">
        <v>39</v>
      </c>
      <c r="E42" s="113" t="s">
        <v>769</v>
      </c>
      <c r="F42" s="99">
        <v>13602</v>
      </c>
      <c r="G42" s="99"/>
      <c r="H42" s="100"/>
      <c r="I42" s="108">
        <f>H42+G42+F42</f>
        <v>13602</v>
      </c>
      <c r="J42" s="78" t="s">
        <v>1140</v>
      </c>
      <c r="K42" s="77">
        <v>2018</v>
      </c>
      <c r="L42" s="74" t="s">
        <v>545</v>
      </c>
      <c r="M42" s="122" t="s">
        <v>1455</v>
      </c>
      <c r="N42" s="52"/>
      <c r="O42" s="52"/>
      <c r="P42" s="52"/>
      <c r="Q42" s="52"/>
      <c r="R42" s="52"/>
    </row>
    <row r="43" spans="1:39" s="7" customFormat="1" ht="69.95" customHeight="1" x14ac:dyDescent="0.2">
      <c r="A43" s="114" t="s">
        <v>54</v>
      </c>
      <c r="B43" s="104" t="s">
        <v>1216</v>
      </c>
      <c r="C43" s="74" t="s">
        <v>139</v>
      </c>
      <c r="D43" s="74" t="s">
        <v>40</v>
      </c>
      <c r="E43" s="131" t="s">
        <v>1218</v>
      </c>
      <c r="F43" s="99">
        <v>0</v>
      </c>
      <c r="G43" s="99">
        <v>1000</v>
      </c>
      <c r="H43" s="99">
        <v>1000</v>
      </c>
      <c r="I43" s="108">
        <f>H43+G43+F43</f>
        <v>2000</v>
      </c>
      <c r="J43" s="78" t="s">
        <v>1140</v>
      </c>
      <c r="K43" s="77" t="s">
        <v>448</v>
      </c>
      <c r="L43" s="74" t="s">
        <v>545</v>
      </c>
      <c r="M43" s="122" t="s">
        <v>1456</v>
      </c>
      <c r="N43" s="52"/>
      <c r="O43" s="52"/>
      <c r="P43" s="52"/>
      <c r="Q43" s="52"/>
      <c r="R43" s="52"/>
    </row>
    <row r="44" spans="1:39" s="7" customFormat="1" ht="69.95" customHeight="1" x14ac:dyDescent="0.2">
      <c r="A44" s="114" t="s">
        <v>782</v>
      </c>
      <c r="B44" s="104" t="s">
        <v>713</v>
      </c>
      <c r="C44" s="74" t="s">
        <v>138</v>
      </c>
      <c r="D44" s="74" t="s">
        <v>40</v>
      </c>
      <c r="E44" s="131" t="s">
        <v>714</v>
      </c>
      <c r="F44" s="99">
        <v>21780</v>
      </c>
      <c r="G44" s="99">
        <v>21780</v>
      </c>
      <c r="H44" s="99">
        <v>21780</v>
      </c>
      <c r="I44" s="108">
        <f>H44+G44+F44</f>
        <v>65340</v>
      </c>
      <c r="J44" s="132" t="s">
        <v>1143</v>
      </c>
      <c r="K44" s="77" t="s">
        <v>349</v>
      </c>
      <c r="L44" s="97" t="s">
        <v>331</v>
      </c>
      <c r="M44" s="122" t="s">
        <v>1457</v>
      </c>
      <c r="N44" s="52"/>
      <c r="O44" s="52"/>
      <c r="P44" s="52"/>
      <c r="Q44" s="52"/>
      <c r="R44" s="52"/>
    </row>
    <row r="45" spans="1:39" s="7" customFormat="1" ht="69.95" customHeight="1" x14ac:dyDescent="0.2">
      <c r="A45" s="114" t="s">
        <v>1217</v>
      </c>
      <c r="B45" s="104" t="s">
        <v>715</v>
      </c>
      <c r="C45" s="74" t="s">
        <v>140</v>
      </c>
      <c r="D45" s="74" t="s">
        <v>40</v>
      </c>
      <c r="E45" s="131" t="s">
        <v>716</v>
      </c>
      <c r="F45" s="99">
        <v>2000</v>
      </c>
      <c r="G45" s="99">
        <v>2000</v>
      </c>
      <c r="H45" s="99">
        <v>2000</v>
      </c>
      <c r="I45" s="108">
        <f>H45+G45+F45</f>
        <v>6000</v>
      </c>
      <c r="J45" s="78" t="s">
        <v>1189</v>
      </c>
      <c r="K45" s="77" t="s">
        <v>349</v>
      </c>
      <c r="L45" s="97" t="s">
        <v>331</v>
      </c>
      <c r="M45" s="122" t="s">
        <v>1458</v>
      </c>
      <c r="N45" s="52"/>
      <c r="O45" s="52"/>
      <c r="P45" s="52"/>
      <c r="Q45" s="52"/>
      <c r="R45" s="52"/>
    </row>
    <row r="46" spans="1:39" s="8" customFormat="1" ht="69.95" customHeight="1" x14ac:dyDescent="0.2">
      <c r="A46" s="35"/>
      <c r="B46" s="12"/>
      <c r="C46" s="34"/>
      <c r="D46" s="34"/>
      <c r="E46" s="89"/>
      <c r="F46" s="95"/>
      <c r="G46" s="95"/>
      <c r="H46" s="96"/>
      <c r="I46" s="94"/>
      <c r="J46" s="38"/>
      <c r="K46" s="37"/>
      <c r="L46" s="34"/>
      <c r="M46" s="74"/>
      <c r="N46" s="52"/>
      <c r="O46" s="52"/>
      <c r="P46" s="52"/>
      <c r="Q46" s="52"/>
      <c r="R46" s="52"/>
      <c r="S46" s="7"/>
      <c r="T46" s="7"/>
      <c r="U46" s="7"/>
      <c r="V46" s="7"/>
      <c r="W46" s="7"/>
      <c r="X46" s="7"/>
      <c r="Y46" s="7"/>
      <c r="Z46" s="7"/>
      <c r="AA46" s="7"/>
      <c r="AB46" s="7"/>
      <c r="AC46" s="7"/>
      <c r="AD46" s="7"/>
      <c r="AE46" s="7"/>
      <c r="AF46" s="7"/>
      <c r="AG46" s="7"/>
      <c r="AH46" s="7"/>
      <c r="AI46" s="7"/>
      <c r="AJ46" s="7"/>
      <c r="AK46" s="7"/>
      <c r="AL46" s="7"/>
      <c r="AM46" s="7"/>
    </row>
    <row r="49" spans="2:18" hidden="1" x14ac:dyDescent="0.25">
      <c r="B49" s="110">
        <f>COUNTA(B41:B46,B27:B39,B24:B25,B15:B22)</f>
        <v>25</v>
      </c>
    </row>
    <row r="53" spans="2:18" hidden="1" x14ac:dyDescent="0.25">
      <c r="O53" s="51" t="s">
        <v>116</v>
      </c>
      <c r="P53" s="51" t="s">
        <v>117</v>
      </c>
      <c r="Q53" s="51" t="s">
        <v>118</v>
      </c>
      <c r="R53" s="51" t="s">
        <v>119</v>
      </c>
    </row>
    <row r="54" spans="2:18" ht="45" hidden="1" x14ac:dyDescent="0.25">
      <c r="O54" s="54" t="s">
        <v>120</v>
      </c>
      <c r="P54" s="54" t="s">
        <v>126</v>
      </c>
      <c r="Q54" s="54" t="s">
        <v>129</v>
      </c>
      <c r="R54" s="54" t="s">
        <v>138</v>
      </c>
    </row>
    <row r="55" spans="2:18" ht="60" hidden="1" x14ac:dyDescent="0.25">
      <c r="O55" s="54" t="s">
        <v>121</v>
      </c>
      <c r="P55" s="54" t="s">
        <v>127</v>
      </c>
      <c r="Q55" s="54" t="s">
        <v>130</v>
      </c>
      <c r="R55" s="54" t="s">
        <v>139</v>
      </c>
    </row>
    <row r="56" spans="2:18" ht="45" hidden="1" x14ac:dyDescent="0.25">
      <c r="O56" s="54" t="s">
        <v>122</v>
      </c>
      <c r="P56" s="54" t="s">
        <v>128</v>
      </c>
      <c r="Q56" s="54" t="s">
        <v>131</v>
      </c>
      <c r="R56" s="54" t="s">
        <v>140</v>
      </c>
    </row>
    <row r="57" spans="2:18" ht="45" hidden="1" x14ac:dyDescent="0.2">
      <c r="O57" s="54" t="s">
        <v>123</v>
      </c>
      <c r="P57" s="53"/>
      <c r="Q57" s="55" t="s">
        <v>132</v>
      </c>
      <c r="R57" s="53"/>
    </row>
    <row r="58" spans="2:18" ht="45" hidden="1" x14ac:dyDescent="0.25">
      <c r="O58" s="54" t="s">
        <v>124</v>
      </c>
      <c r="Q58" s="54" t="s">
        <v>133</v>
      </c>
    </row>
    <row r="59" spans="2:18" ht="60" hidden="1" x14ac:dyDescent="0.25">
      <c r="O59" s="54" t="s">
        <v>125</v>
      </c>
      <c r="Q59" s="54" t="s">
        <v>134</v>
      </c>
    </row>
    <row r="60" spans="2:18" ht="30" hidden="1" x14ac:dyDescent="0.2">
      <c r="O60" s="52"/>
      <c r="P60" s="52"/>
      <c r="Q60" s="54" t="s">
        <v>135</v>
      </c>
      <c r="R60" s="52"/>
    </row>
    <row r="61" spans="2:18" ht="15" hidden="1" x14ac:dyDescent="0.2">
      <c r="O61" s="53"/>
      <c r="P61" s="53"/>
      <c r="Q61" s="54" t="s">
        <v>136</v>
      </c>
      <c r="R61" s="53"/>
    </row>
    <row r="62" spans="2:18" ht="15" hidden="1" x14ac:dyDescent="0.25">
      <c r="Q62" s="55" t="s">
        <v>137</v>
      </c>
    </row>
    <row r="63" spans="2:18" hidden="1" x14ac:dyDescent="0.25"/>
    <row r="64" spans="2:18" hidden="1" x14ac:dyDescent="0.25"/>
  </sheetData>
  <mergeCells count="22">
    <mergeCell ref="M8:M11"/>
    <mergeCell ref="E8:E11"/>
    <mergeCell ref="F8:F11"/>
    <mergeCell ref="G8:G11"/>
    <mergeCell ref="H8:H11"/>
    <mergeCell ref="I8:I11"/>
    <mergeCell ref="A1:M1"/>
    <mergeCell ref="A13:B13"/>
    <mergeCell ref="C8:C11"/>
    <mergeCell ref="A8:A11"/>
    <mergeCell ref="B8:B11"/>
    <mergeCell ref="A2:L2"/>
    <mergeCell ref="A3:L3"/>
    <mergeCell ref="A4:L4"/>
    <mergeCell ref="A5:L5"/>
    <mergeCell ref="K6:L6"/>
    <mergeCell ref="A6:J6"/>
    <mergeCell ref="J8:J11"/>
    <mergeCell ref="K8:K11"/>
    <mergeCell ref="L8:L11"/>
    <mergeCell ref="A7:J7"/>
    <mergeCell ref="D8:D11"/>
  </mergeCells>
  <dataValidations count="5">
    <dataValidation type="list" allowBlank="1" showInputMessage="1" showErrorMessage="1" sqref="C15:C22">
      <formula1>$O$54:$O$59</formula1>
    </dataValidation>
    <dataValidation type="list" allowBlank="1" showInputMessage="1" showErrorMessage="1" sqref="C24:C25">
      <formula1>$P$54:$P$56</formula1>
    </dataValidation>
    <dataValidation type="list" allowBlank="1" showInputMessage="1" showErrorMessage="1" sqref="C27:C39">
      <formula1>$Q$54:$Q$62</formula1>
    </dataValidation>
    <dataValidation type="list" allowBlank="1" showInputMessage="1" showErrorMessage="1" sqref="C41:C46">
      <formula1>$R$54:$R$56</formula1>
    </dataValidation>
    <dataValidation type="list" allowBlank="1" showInputMessage="1" showErrorMessage="1" sqref="D41:D46 D15:D22 D24:D25 D27:D39">
      <formula1>#REF!</formula1>
    </dataValidation>
  </dataValidations>
  <pageMargins left="0.25" right="0.25" top="0.75" bottom="0.75" header="0.3" footer="0.3"/>
  <pageSetup paperSize="8" scale="1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69"/>
  <sheetViews>
    <sheetView zoomScaleNormal="100" zoomScalePageLayoutView="125" workbookViewId="0">
      <selection activeCell="A3" sqref="A3:L3"/>
    </sheetView>
  </sheetViews>
  <sheetFormatPr defaultColWidth="9.140625" defaultRowHeight="12.75" x14ac:dyDescent="0.25"/>
  <cols>
    <col min="1" max="1" width="6.140625" style="18" customWidth="1"/>
    <col min="2" max="2" width="42.42578125" style="19" customWidth="1"/>
    <col min="3" max="3" width="42" style="3" customWidth="1"/>
    <col min="4" max="4" width="14.28515625" style="3" customWidth="1"/>
    <col min="5" max="5" width="32.140625" style="3" customWidth="1"/>
    <col min="6" max="6" width="17.7109375" style="15" customWidth="1"/>
    <col min="7" max="7" width="14.42578125" style="15" customWidth="1"/>
    <col min="8" max="8" width="11.28515625" style="14" customWidth="1"/>
    <col min="9" max="9" width="11.28515625" style="15" customWidth="1"/>
    <col min="10" max="10" width="45.7109375" style="16" customWidth="1"/>
    <col min="11" max="11" width="12.28515625" style="17" customWidth="1"/>
    <col min="12" max="12" width="23.42578125" style="1" customWidth="1"/>
    <col min="13" max="13" width="61.42578125" style="1" customWidth="1"/>
    <col min="14" max="17" width="44.42578125" style="2" customWidth="1"/>
    <col min="18" max="39" width="9.140625" style="2"/>
    <col min="40" max="16384" width="9.140625" style="3"/>
  </cols>
  <sheetData>
    <row r="1" spans="1:40" s="21" customFormat="1" ht="24.75" customHeight="1" x14ac:dyDescent="0.25">
      <c r="A1" s="201"/>
      <c r="B1" s="252"/>
      <c r="C1" s="252"/>
      <c r="D1" s="252"/>
      <c r="E1" s="252"/>
      <c r="F1" s="252"/>
      <c r="G1" s="252"/>
      <c r="H1" s="252"/>
      <c r="I1" s="252"/>
      <c r="J1" s="252"/>
      <c r="K1" s="252"/>
      <c r="L1" s="252"/>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s="21" customFormat="1" ht="19.5" customHeight="1" x14ac:dyDescent="0.25">
      <c r="A2" s="201"/>
      <c r="B2" s="252"/>
      <c r="C2" s="252"/>
      <c r="D2" s="252"/>
      <c r="E2" s="252"/>
      <c r="F2" s="252"/>
      <c r="G2" s="252"/>
      <c r="H2" s="252"/>
      <c r="I2" s="252"/>
      <c r="J2" s="252"/>
      <c r="K2" s="252"/>
      <c r="L2" s="252"/>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1:40" s="21" customFormat="1" ht="20.25" customHeight="1" x14ac:dyDescent="0.25">
      <c r="A3" s="201"/>
      <c r="B3" s="252"/>
      <c r="C3" s="252"/>
      <c r="D3" s="252"/>
      <c r="E3" s="252"/>
      <c r="F3" s="252"/>
      <c r="G3" s="252"/>
      <c r="H3" s="252"/>
      <c r="I3" s="252"/>
      <c r="J3" s="252"/>
      <c r="K3" s="252"/>
      <c r="L3" s="252"/>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ht="12.75" customHeight="1" x14ac:dyDescent="0.25">
      <c r="A4" s="253"/>
      <c r="B4" s="254"/>
      <c r="C4" s="254"/>
      <c r="D4" s="254"/>
      <c r="E4" s="254"/>
      <c r="F4" s="254"/>
      <c r="G4" s="254"/>
      <c r="H4" s="254"/>
      <c r="I4" s="254"/>
      <c r="J4" s="254"/>
      <c r="K4" s="254"/>
      <c r="L4" s="254"/>
    </row>
    <row r="5" spans="1:40" ht="16.5" customHeight="1" x14ac:dyDescent="0.25">
      <c r="A5" s="253"/>
      <c r="B5" s="254"/>
      <c r="C5" s="254"/>
      <c r="D5" s="254"/>
      <c r="E5" s="254"/>
      <c r="F5" s="254"/>
      <c r="G5" s="254"/>
      <c r="H5" s="254"/>
      <c r="I5" s="254"/>
      <c r="J5" s="254"/>
      <c r="K5" s="254"/>
      <c r="L5" s="254"/>
    </row>
    <row r="6" spans="1:40" ht="43.5" customHeight="1" x14ac:dyDescent="0.25">
      <c r="A6" s="221" t="s">
        <v>1370</v>
      </c>
      <c r="B6" s="222"/>
      <c r="C6" s="222"/>
      <c r="D6" s="222"/>
      <c r="E6" s="222"/>
      <c r="F6" s="222"/>
      <c r="G6" s="222"/>
      <c r="H6" s="222"/>
      <c r="I6" s="222"/>
      <c r="J6" s="222"/>
      <c r="K6" s="220"/>
      <c r="L6" s="220"/>
    </row>
    <row r="7" spans="1:40" ht="43.5" customHeight="1" x14ac:dyDescent="0.25">
      <c r="A7" s="255" t="s">
        <v>7</v>
      </c>
      <c r="B7" s="222"/>
      <c r="C7" s="222"/>
      <c r="D7" s="222"/>
      <c r="E7" s="222"/>
      <c r="F7" s="222"/>
      <c r="G7" s="222"/>
      <c r="H7" s="222"/>
      <c r="I7" s="222"/>
      <c r="J7" s="222"/>
      <c r="K7" s="71"/>
      <c r="L7" s="71"/>
    </row>
    <row r="8" spans="1:40" ht="12.75" customHeight="1" x14ac:dyDescent="0.25">
      <c r="A8" s="256" t="s">
        <v>0</v>
      </c>
      <c r="B8" s="257" t="s">
        <v>314</v>
      </c>
      <c r="C8" s="258" t="s">
        <v>313</v>
      </c>
      <c r="D8" s="258" t="s">
        <v>315</v>
      </c>
      <c r="E8" s="258" t="s">
        <v>336</v>
      </c>
      <c r="F8" s="269" t="s">
        <v>318</v>
      </c>
      <c r="G8" s="264" t="s">
        <v>319</v>
      </c>
      <c r="H8" s="264" t="s">
        <v>317</v>
      </c>
      <c r="I8" s="267" t="s">
        <v>320</v>
      </c>
      <c r="J8" s="261" t="s">
        <v>321</v>
      </c>
      <c r="K8" s="262" t="s">
        <v>322</v>
      </c>
      <c r="L8" s="263" t="s">
        <v>323</v>
      </c>
      <c r="M8" s="237" t="s">
        <v>115</v>
      </c>
    </row>
    <row r="9" spans="1:40" ht="12.75" customHeight="1" x14ac:dyDescent="0.25">
      <c r="A9" s="256"/>
      <c r="B9" s="257"/>
      <c r="C9" s="259"/>
      <c r="D9" s="259"/>
      <c r="E9" s="259"/>
      <c r="F9" s="269"/>
      <c r="G9" s="265"/>
      <c r="H9" s="265"/>
      <c r="I9" s="267"/>
      <c r="J9" s="261"/>
      <c r="K9" s="262"/>
      <c r="L9" s="263"/>
      <c r="M9" s="238"/>
    </row>
    <row r="10" spans="1:40" ht="15" customHeight="1" x14ac:dyDescent="0.25">
      <c r="A10" s="256"/>
      <c r="B10" s="257"/>
      <c r="C10" s="259"/>
      <c r="D10" s="259"/>
      <c r="E10" s="259"/>
      <c r="F10" s="269" t="s">
        <v>316</v>
      </c>
      <c r="G10" s="265"/>
      <c r="H10" s="265"/>
      <c r="I10" s="267"/>
      <c r="J10" s="261"/>
      <c r="K10" s="262"/>
      <c r="L10" s="263"/>
      <c r="M10" s="238"/>
    </row>
    <row r="11" spans="1:40" ht="107.25" customHeight="1" x14ac:dyDescent="0.25">
      <c r="A11" s="256"/>
      <c r="B11" s="257"/>
      <c r="C11" s="260"/>
      <c r="D11" s="260"/>
      <c r="E11" s="260"/>
      <c r="F11" s="269"/>
      <c r="G11" s="266"/>
      <c r="H11" s="266"/>
      <c r="I11" s="267"/>
      <c r="J11" s="261"/>
      <c r="K11" s="262"/>
      <c r="L11" s="263"/>
      <c r="M11" s="239"/>
    </row>
    <row r="12" spans="1:40" ht="38.1" customHeight="1" x14ac:dyDescent="0.25">
      <c r="A12" s="46"/>
      <c r="B12" s="59"/>
      <c r="C12" s="59"/>
      <c r="D12" s="60"/>
      <c r="E12" s="60"/>
      <c r="F12" s="41"/>
      <c r="G12" s="41"/>
      <c r="H12" s="40"/>
      <c r="I12" s="41"/>
      <c r="J12" s="43"/>
      <c r="K12" s="44"/>
      <c r="L12" s="45"/>
      <c r="M12" s="58"/>
    </row>
    <row r="13" spans="1:40" s="4" customFormat="1" ht="38.25" customHeight="1" x14ac:dyDescent="0.25">
      <c r="A13" s="268" t="s">
        <v>8</v>
      </c>
      <c r="B13" s="268"/>
      <c r="C13" s="24"/>
      <c r="D13" s="24"/>
      <c r="E13" s="61"/>
      <c r="F13" s="91">
        <f>F14+F28+F35+F46</f>
        <v>42252</v>
      </c>
      <c r="G13" s="91">
        <f>G14+G28+G35+G46</f>
        <v>74500</v>
      </c>
      <c r="H13" s="91">
        <f>H14+H28+H35+H46</f>
        <v>179500</v>
      </c>
      <c r="I13" s="91">
        <f>I14+I28+I35+I46</f>
        <v>296252</v>
      </c>
      <c r="J13" s="5"/>
      <c r="K13" s="6"/>
      <c r="L13" s="22"/>
      <c r="M13" s="39"/>
      <c r="R13" s="2"/>
      <c r="S13" s="2"/>
      <c r="T13" s="2"/>
      <c r="U13" s="2"/>
      <c r="V13" s="2"/>
      <c r="W13" s="2"/>
      <c r="X13" s="2"/>
      <c r="Y13" s="2"/>
      <c r="Z13" s="2"/>
      <c r="AA13" s="2"/>
      <c r="AB13" s="2"/>
      <c r="AC13" s="2"/>
      <c r="AD13" s="2"/>
      <c r="AE13" s="2"/>
      <c r="AF13" s="2"/>
      <c r="AG13" s="2"/>
      <c r="AH13" s="2"/>
      <c r="AI13" s="2"/>
      <c r="AJ13" s="2"/>
      <c r="AK13" s="2"/>
      <c r="AL13" s="2"/>
      <c r="AM13" s="2"/>
    </row>
    <row r="14" spans="1:40" s="4" customFormat="1" ht="32.1" customHeight="1" x14ac:dyDescent="0.25">
      <c r="A14" s="69"/>
      <c r="B14" s="63" t="s">
        <v>9</v>
      </c>
      <c r="C14" s="64"/>
      <c r="D14" s="64"/>
      <c r="E14" s="65"/>
      <c r="F14" s="92">
        <f>SUM(F15:F27)</f>
        <v>35602</v>
      </c>
      <c r="G14" s="92">
        <f>SUM(G15:G27)</f>
        <v>26500</v>
      </c>
      <c r="H14" s="92">
        <f>SUM(H15:H27)</f>
        <v>31500</v>
      </c>
      <c r="I14" s="92">
        <f>SUM(I15:I27)</f>
        <v>93602</v>
      </c>
      <c r="J14" s="66"/>
      <c r="K14" s="67"/>
      <c r="L14" s="68"/>
      <c r="M14" s="68"/>
      <c r="R14" s="2"/>
      <c r="S14" s="2"/>
      <c r="T14" s="2"/>
      <c r="U14" s="2"/>
      <c r="V14" s="2"/>
      <c r="W14" s="2"/>
      <c r="X14" s="2"/>
      <c r="Y14" s="2"/>
      <c r="Z14" s="2"/>
      <c r="AA14" s="2"/>
      <c r="AB14" s="2"/>
      <c r="AC14" s="2"/>
      <c r="AD14" s="2"/>
      <c r="AE14" s="2"/>
      <c r="AF14" s="2"/>
      <c r="AG14" s="2"/>
      <c r="AH14" s="2"/>
      <c r="AI14" s="2"/>
      <c r="AJ14" s="2"/>
      <c r="AK14" s="2"/>
      <c r="AL14" s="2"/>
      <c r="AM14" s="2"/>
    </row>
    <row r="15" spans="1:40" s="2" customFormat="1" ht="105.75" customHeight="1" x14ac:dyDescent="0.25">
      <c r="A15" s="114" t="s">
        <v>55</v>
      </c>
      <c r="B15" s="104" t="s">
        <v>460</v>
      </c>
      <c r="C15" s="112" t="s">
        <v>147</v>
      </c>
      <c r="D15" s="112" t="s">
        <v>114</v>
      </c>
      <c r="E15" s="76" t="s">
        <v>461</v>
      </c>
      <c r="F15" s="98">
        <v>1000</v>
      </c>
      <c r="G15" s="98">
        <v>1000</v>
      </c>
      <c r="H15" s="108">
        <v>1000</v>
      </c>
      <c r="I15" s="108">
        <f>H15+G15+F15</f>
        <v>3000</v>
      </c>
      <c r="J15" s="113" t="s">
        <v>1144</v>
      </c>
      <c r="K15" s="77" t="s">
        <v>349</v>
      </c>
      <c r="L15" s="74" t="s">
        <v>462</v>
      </c>
      <c r="M15" s="122" t="s">
        <v>1430</v>
      </c>
    </row>
    <row r="16" spans="1:40" s="7" customFormat="1" ht="69.95" customHeight="1" x14ac:dyDescent="0.2">
      <c r="A16" s="114" t="s">
        <v>56</v>
      </c>
      <c r="B16" s="103" t="s">
        <v>631</v>
      </c>
      <c r="C16" s="74" t="s">
        <v>143</v>
      </c>
      <c r="D16" s="74" t="s">
        <v>39</v>
      </c>
      <c r="E16" s="75" t="s">
        <v>1239</v>
      </c>
      <c r="F16" s="99">
        <v>5000</v>
      </c>
      <c r="G16" s="99">
        <v>5000</v>
      </c>
      <c r="H16" s="100">
        <v>5000</v>
      </c>
      <c r="I16" s="108">
        <f t="shared" ref="I16:I26" si="0">H16+G16+F16</f>
        <v>15000</v>
      </c>
      <c r="J16" s="113" t="s">
        <v>1147</v>
      </c>
      <c r="K16" s="77" t="s">
        <v>349</v>
      </c>
      <c r="L16" s="80" t="s">
        <v>543</v>
      </c>
      <c r="M16" s="122" t="s">
        <v>1504</v>
      </c>
    </row>
    <row r="17" spans="1:80" s="7" customFormat="1" ht="69.95" customHeight="1" x14ac:dyDescent="0.2">
      <c r="A17" s="114" t="s">
        <v>57</v>
      </c>
      <c r="B17" s="103" t="s">
        <v>636</v>
      </c>
      <c r="C17" s="74" t="s">
        <v>144</v>
      </c>
      <c r="D17" s="74" t="s">
        <v>39</v>
      </c>
      <c r="E17" s="75" t="s">
        <v>637</v>
      </c>
      <c r="F17" s="99">
        <v>19602</v>
      </c>
      <c r="G17" s="99"/>
      <c r="H17" s="100"/>
      <c r="I17" s="108">
        <f t="shared" si="0"/>
        <v>19602</v>
      </c>
      <c r="J17" s="113" t="s">
        <v>1146</v>
      </c>
      <c r="K17" s="79">
        <v>2018</v>
      </c>
      <c r="L17" s="80" t="s">
        <v>543</v>
      </c>
      <c r="M17" s="122" t="s">
        <v>1510</v>
      </c>
    </row>
    <row r="18" spans="1:80" s="9" customFormat="1" ht="51" customHeight="1" x14ac:dyDescent="0.2">
      <c r="A18" s="114" t="s">
        <v>784</v>
      </c>
      <c r="B18" s="104" t="s">
        <v>674</v>
      </c>
      <c r="C18" s="112" t="s">
        <v>146</v>
      </c>
      <c r="D18" s="112" t="s">
        <v>39</v>
      </c>
      <c r="E18" s="76" t="s">
        <v>675</v>
      </c>
      <c r="F18" s="108">
        <v>10000</v>
      </c>
      <c r="G18" s="108">
        <v>10000</v>
      </c>
      <c r="H18" s="108">
        <v>10000</v>
      </c>
      <c r="I18" s="108">
        <f t="shared" si="0"/>
        <v>30000</v>
      </c>
      <c r="J18" s="113" t="s">
        <v>1144</v>
      </c>
      <c r="K18" s="78" t="s">
        <v>349</v>
      </c>
      <c r="L18" s="97" t="s">
        <v>642</v>
      </c>
      <c r="M18" s="112" t="s">
        <v>1383</v>
      </c>
    </row>
    <row r="19" spans="1:80" s="9" customFormat="1" ht="75.75" customHeight="1" x14ac:dyDescent="0.2">
      <c r="A19" s="114" t="s">
        <v>979</v>
      </c>
      <c r="B19" s="104" t="s">
        <v>969</v>
      </c>
      <c r="C19" s="112" t="s">
        <v>141</v>
      </c>
      <c r="D19" s="112" t="s">
        <v>40</v>
      </c>
      <c r="E19" s="76" t="s">
        <v>970</v>
      </c>
      <c r="F19" s="98">
        <v>0</v>
      </c>
      <c r="G19" s="98">
        <v>0</v>
      </c>
      <c r="H19" s="98">
        <v>0</v>
      </c>
      <c r="I19" s="108">
        <f t="shared" si="0"/>
        <v>0</v>
      </c>
      <c r="J19" s="113" t="s">
        <v>1144</v>
      </c>
      <c r="K19" s="78" t="s">
        <v>349</v>
      </c>
      <c r="L19" s="97" t="s">
        <v>971</v>
      </c>
      <c r="M19" s="122" t="s">
        <v>1545</v>
      </c>
    </row>
    <row r="20" spans="1:80" s="9" customFormat="1" ht="71.25" customHeight="1" x14ac:dyDescent="0.2">
      <c r="A20" s="114" t="s">
        <v>980</v>
      </c>
      <c r="B20" s="104" t="s">
        <v>972</v>
      </c>
      <c r="C20" s="112" t="s">
        <v>142</v>
      </c>
      <c r="D20" s="112" t="s">
        <v>40</v>
      </c>
      <c r="E20" s="76" t="s">
        <v>1199</v>
      </c>
      <c r="F20" s="98">
        <v>0</v>
      </c>
      <c r="G20" s="98">
        <v>0</v>
      </c>
      <c r="H20" s="98"/>
      <c r="I20" s="108">
        <f t="shared" si="0"/>
        <v>0</v>
      </c>
      <c r="J20" s="113" t="s">
        <v>1144</v>
      </c>
      <c r="K20" s="78" t="s">
        <v>585</v>
      </c>
      <c r="L20" s="97" t="s">
        <v>971</v>
      </c>
      <c r="M20" s="123" t="s">
        <v>1271</v>
      </c>
    </row>
    <row r="21" spans="1:80" s="9" customFormat="1" ht="51" customHeight="1" x14ac:dyDescent="0.2">
      <c r="A21" s="114" t="s">
        <v>981</v>
      </c>
      <c r="B21" s="104" t="s">
        <v>973</v>
      </c>
      <c r="C21" s="112" t="s">
        <v>145</v>
      </c>
      <c r="D21" s="112" t="s">
        <v>40</v>
      </c>
      <c r="E21" s="76" t="s">
        <v>1200</v>
      </c>
      <c r="F21" s="98">
        <v>0</v>
      </c>
      <c r="G21" s="98">
        <v>10000</v>
      </c>
      <c r="H21" s="98">
        <v>10000</v>
      </c>
      <c r="I21" s="98">
        <f t="shared" si="0"/>
        <v>20000</v>
      </c>
      <c r="J21" s="113" t="s">
        <v>1144</v>
      </c>
      <c r="K21" s="78" t="s">
        <v>349</v>
      </c>
      <c r="L21" s="97" t="s">
        <v>974</v>
      </c>
      <c r="M21" s="122" t="s">
        <v>1328</v>
      </c>
    </row>
    <row r="22" spans="1:80" s="9" customFormat="1" ht="51" customHeight="1" x14ac:dyDescent="0.2">
      <c r="A22" s="125" t="s">
        <v>1219</v>
      </c>
      <c r="B22" s="104" t="s">
        <v>1220</v>
      </c>
      <c r="C22" s="112" t="s">
        <v>143</v>
      </c>
      <c r="D22" s="112" t="s">
        <v>40</v>
      </c>
      <c r="E22" s="76" t="s">
        <v>1265</v>
      </c>
      <c r="F22" s="98">
        <v>0</v>
      </c>
      <c r="G22" s="98">
        <v>0</v>
      </c>
      <c r="H22" s="98">
        <v>5000</v>
      </c>
      <c r="I22" s="98">
        <f t="shared" si="0"/>
        <v>5000</v>
      </c>
      <c r="J22" s="113" t="s">
        <v>1144</v>
      </c>
      <c r="K22" s="78" t="s">
        <v>448</v>
      </c>
      <c r="L22" s="97" t="s">
        <v>543</v>
      </c>
      <c r="M22" s="122" t="s">
        <v>1525</v>
      </c>
    </row>
    <row r="23" spans="1:80" s="9" customFormat="1" ht="25.5" customHeight="1" x14ac:dyDescent="0.2">
      <c r="A23" s="249" t="s">
        <v>1266</v>
      </c>
      <c r="B23" s="250"/>
      <c r="C23" s="250"/>
      <c r="D23" s="250"/>
      <c r="E23" s="250"/>
      <c r="F23" s="250"/>
      <c r="G23" s="250"/>
      <c r="H23" s="250"/>
      <c r="I23" s="250"/>
      <c r="J23" s="250"/>
      <c r="K23" s="250"/>
      <c r="L23" s="250"/>
      <c r="M23" s="251"/>
    </row>
    <row r="24" spans="1:80" s="9" customFormat="1" ht="51" customHeight="1" x14ac:dyDescent="0.2">
      <c r="A24" s="125" t="s">
        <v>1230</v>
      </c>
      <c r="B24" s="104" t="s">
        <v>1231</v>
      </c>
      <c r="C24" s="112" t="s">
        <v>143</v>
      </c>
      <c r="D24" s="112" t="s">
        <v>40</v>
      </c>
      <c r="E24" s="76" t="s">
        <v>1232</v>
      </c>
      <c r="F24" s="98">
        <v>0</v>
      </c>
      <c r="G24" s="98">
        <v>0</v>
      </c>
      <c r="H24" s="98">
        <v>0</v>
      </c>
      <c r="I24" s="98">
        <f t="shared" si="0"/>
        <v>0</v>
      </c>
      <c r="J24" s="78"/>
      <c r="K24" s="78" t="s">
        <v>448</v>
      </c>
      <c r="L24" s="97" t="s">
        <v>543</v>
      </c>
      <c r="M24" s="126" t="s">
        <v>1306</v>
      </c>
    </row>
    <row r="25" spans="1:80" s="9" customFormat="1" ht="51" customHeight="1" x14ac:dyDescent="0.2">
      <c r="A25" s="125" t="s">
        <v>1240</v>
      </c>
      <c r="B25" s="104" t="s">
        <v>1241</v>
      </c>
      <c r="C25" s="112" t="s">
        <v>147</v>
      </c>
      <c r="D25" s="112" t="s">
        <v>40</v>
      </c>
      <c r="E25" s="76" t="s">
        <v>1242</v>
      </c>
      <c r="F25" s="98">
        <v>0</v>
      </c>
      <c r="G25" s="98">
        <v>500</v>
      </c>
      <c r="H25" s="98">
        <v>500</v>
      </c>
      <c r="I25" s="98">
        <f t="shared" si="0"/>
        <v>1000</v>
      </c>
      <c r="J25" s="78"/>
      <c r="K25" s="78" t="s">
        <v>448</v>
      </c>
      <c r="L25" s="97" t="s">
        <v>1243</v>
      </c>
      <c r="M25" s="122" t="s">
        <v>1531</v>
      </c>
    </row>
    <row r="26" spans="1:80" s="9" customFormat="1" ht="76.5" customHeight="1" x14ac:dyDescent="0.2">
      <c r="A26" s="125" t="s">
        <v>1247</v>
      </c>
      <c r="B26" s="104" t="s">
        <v>1248</v>
      </c>
      <c r="C26" s="112" t="s">
        <v>143</v>
      </c>
      <c r="D26" s="112" t="s">
        <v>40</v>
      </c>
      <c r="E26" s="76" t="s">
        <v>1249</v>
      </c>
      <c r="F26" s="98">
        <v>0</v>
      </c>
      <c r="G26" s="98">
        <v>0</v>
      </c>
      <c r="H26" s="98">
        <v>0</v>
      </c>
      <c r="I26" s="98">
        <f t="shared" si="0"/>
        <v>0</v>
      </c>
      <c r="J26" s="78"/>
      <c r="K26" s="78" t="s">
        <v>349</v>
      </c>
      <c r="L26" s="97" t="s">
        <v>462</v>
      </c>
      <c r="M26" s="122" t="s">
        <v>1272</v>
      </c>
    </row>
    <row r="27" spans="1:80" s="9" customFormat="1" ht="51" customHeight="1" x14ac:dyDescent="0.2">
      <c r="A27" s="49"/>
      <c r="B27" s="81"/>
      <c r="C27" s="30"/>
      <c r="D27" s="30"/>
      <c r="E27" s="25"/>
      <c r="F27" s="93"/>
      <c r="G27" s="93"/>
      <c r="H27" s="93"/>
      <c r="I27" s="93"/>
      <c r="J27" s="31"/>
      <c r="K27" s="31"/>
      <c r="L27" s="97"/>
      <c r="M27" s="33"/>
    </row>
    <row r="28" spans="1:80" s="4" customFormat="1" ht="32.1" customHeight="1" x14ac:dyDescent="0.25">
      <c r="A28" s="62"/>
      <c r="B28" s="63" t="s">
        <v>10</v>
      </c>
      <c r="C28" s="64"/>
      <c r="D28" s="64"/>
      <c r="E28" s="65"/>
      <c r="F28" s="92">
        <f>SUM(F29:F34)</f>
        <v>0</v>
      </c>
      <c r="G28" s="92">
        <f>SUM(G29:G34)</f>
        <v>10000</v>
      </c>
      <c r="H28" s="92">
        <f>SUM(H29:H34)</f>
        <v>130000</v>
      </c>
      <c r="I28" s="92">
        <f>SUM(I29:I34)</f>
        <v>140000</v>
      </c>
      <c r="J28" s="66"/>
      <c r="K28" s="67"/>
      <c r="L28" s="68"/>
      <c r="M28" s="68"/>
      <c r="R28" s="2"/>
      <c r="S28" s="2"/>
      <c r="T28" s="2"/>
      <c r="U28" s="2"/>
      <c r="V28" s="2"/>
      <c r="W28" s="2"/>
      <c r="X28" s="2"/>
      <c r="Y28" s="2"/>
      <c r="Z28" s="2"/>
      <c r="AA28" s="2"/>
      <c r="AB28" s="2"/>
      <c r="AC28" s="2"/>
      <c r="AD28" s="2"/>
      <c r="AE28" s="2"/>
      <c r="AF28" s="2"/>
      <c r="AG28" s="2"/>
      <c r="AH28" s="2"/>
      <c r="AI28" s="2"/>
      <c r="AJ28" s="2"/>
      <c r="AK28" s="2"/>
      <c r="AL28" s="2"/>
      <c r="AM28" s="2"/>
    </row>
    <row r="29" spans="1:80" ht="50.25" customHeight="1" x14ac:dyDescent="0.25">
      <c r="A29" s="35" t="s">
        <v>58</v>
      </c>
      <c r="B29" s="81" t="s">
        <v>975</v>
      </c>
      <c r="C29" s="30" t="s">
        <v>149</v>
      </c>
      <c r="D29" s="30" t="s">
        <v>40</v>
      </c>
      <c r="E29" s="25" t="s">
        <v>976</v>
      </c>
      <c r="F29" s="98">
        <v>0</v>
      </c>
      <c r="G29" s="98">
        <v>0</v>
      </c>
      <c r="H29" s="108">
        <v>100000</v>
      </c>
      <c r="I29" s="108">
        <f>H29+G29+F29</f>
        <v>100000</v>
      </c>
      <c r="J29" s="36" t="s">
        <v>1138</v>
      </c>
      <c r="K29" s="37">
        <v>2020</v>
      </c>
      <c r="L29" s="34" t="s">
        <v>1133</v>
      </c>
      <c r="M29" s="122" t="s">
        <v>1516</v>
      </c>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row>
    <row r="30" spans="1:80" s="7" customFormat="1" ht="69.95" customHeight="1" x14ac:dyDescent="0.2">
      <c r="A30" s="114" t="s">
        <v>59</v>
      </c>
      <c r="B30" s="103" t="s">
        <v>977</v>
      </c>
      <c r="C30" s="74" t="s">
        <v>153</v>
      </c>
      <c r="D30" s="74" t="s">
        <v>40</v>
      </c>
      <c r="E30" s="75" t="s">
        <v>978</v>
      </c>
      <c r="F30" s="99">
        <v>0</v>
      </c>
      <c r="G30" s="99">
        <v>10000</v>
      </c>
      <c r="H30" s="99">
        <v>10000</v>
      </c>
      <c r="I30" s="108">
        <f>H30+G30+F30</f>
        <v>20000</v>
      </c>
      <c r="J30" s="132" t="s">
        <v>1139</v>
      </c>
      <c r="K30" s="77" t="s">
        <v>448</v>
      </c>
      <c r="L30" s="74" t="s">
        <v>1132</v>
      </c>
      <c r="M30" s="122" t="s">
        <v>1307</v>
      </c>
    </row>
    <row r="31" spans="1:80" s="7" customFormat="1" ht="69.95" customHeight="1" x14ac:dyDescent="0.2">
      <c r="A31" s="114" t="s">
        <v>60</v>
      </c>
      <c r="B31" s="103" t="s">
        <v>982</v>
      </c>
      <c r="C31" s="74" t="s">
        <v>154</v>
      </c>
      <c r="D31" s="74" t="s">
        <v>40</v>
      </c>
      <c r="E31" s="75" t="s">
        <v>983</v>
      </c>
      <c r="F31" s="99">
        <v>0</v>
      </c>
      <c r="G31" s="99">
        <v>0</v>
      </c>
      <c r="H31" s="99">
        <v>10000</v>
      </c>
      <c r="I31" s="108">
        <f>H31+G31+F31</f>
        <v>10000</v>
      </c>
      <c r="J31" s="113" t="s">
        <v>1144</v>
      </c>
      <c r="K31" s="79">
        <v>2020</v>
      </c>
      <c r="L31" s="74" t="s">
        <v>393</v>
      </c>
      <c r="M31" s="122" t="s">
        <v>1402</v>
      </c>
    </row>
    <row r="32" spans="1:80" s="7" customFormat="1" ht="69.95" customHeight="1" x14ac:dyDescent="0.2">
      <c r="A32" s="114" t="s">
        <v>986</v>
      </c>
      <c r="B32" s="103" t="s">
        <v>984</v>
      </c>
      <c r="C32" s="74" t="s">
        <v>155</v>
      </c>
      <c r="D32" s="74" t="s">
        <v>40</v>
      </c>
      <c r="E32" s="75" t="s">
        <v>985</v>
      </c>
      <c r="F32" s="99">
        <v>0</v>
      </c>
      <c r="G32" s="99">
        <v>0</v>
      </c>
      <c r="H32" s="99">
        <v>10000</v>
      </c>
      <c r="I32" s="108">
        <f>H32+G32+F32</f>
        <v>10000</v>
      </c>
      <c r="J32" s="113" t="s">
        <v>1144</v>
      </c>
      <c r="K32" s="79">
        <v>2020</v>
      </c>
      <c r="L32" s="74" t="s">
        <v>393</v>
      </c>
      <c r="M32" s="122" t="s">
        <v>1402</v>
      </c>
    </row>
    <row r="33" spans="1:80" s="7" customFormat="1" ht="69.95" customHeight="1" x14ac:dyDescent="0.2">
      <c r="A33" s="114" t="s">
        <v>1236</v>
      </c>
      <c r="B33" s="103" t="s">
        <v>1235</v>
      </c>
      <c r="C33" s="74" t="s">
        <v>148</v>
      </c>
      <c r="D33" s="74" t="s">
        <v>40</v>
      </c>
      <c r="E33" s="75" t="s">
        <v>1237</v>
      </c>
      <c r="F33" s="99">
        <v>0</v>
      </c>
      <c r="G33" s="99">
        <v>0</v>
      </c>
      <c r="H33" s="99">
        <v>0</v>
      </c>
      <c r="I33" s="108">
        <f>H33+G33+F33</f>
        <v>0</v>
      </c>
      <c r="J33" s="78"/>
      <c r="K33" s="79" t="s">
        <v>448</v>
      </c>
      <c r="L33" s="74" t="s">
        <v>1133</v>
      </c>
      <c r="M33" s="122" t="s">
        <v>1273</v>
      </c>
    </row>
    <row r="34" spans="1:80" s="9" customFormat="1" ht="51" customHeight="1" x14ac:dyDescent="0.2">
      <c r="A34" s="29"/>
      <c r="B34" s="81"/>
      <c r="C34" s="30"/>
      <c r="D34" s="30"/>
      <c r="E34" s="25"/>
      <c r="F34" s="94"/>
      <c r="G34" s="94"/>
      <c r="H34" s="94"/>
      <c r="I34" s="94"/>
      <c r="J34" s="31"/>
      <c r="K34" s="31"/>
      <c r="L34" s="32"/>
      <c r="M34" s="33"/>
    </row>
    <row r="35" spans="1:80" s="4" customFormat="1" ht="32.1" customHeight="1" x14ac:dyDescent="0.25">
      <c r="A35" s="62"/>
      <c r="B35" s="63" t="s">
        <v>11</v>
      </c>
      <c r="C35" s="64"/>
      <c r="D35" s="64"/>
      <c r="E35" s="65"/>
      <c r="F35" s="92">
        <f>SUM(F36:F45)</f>
        <v>6650</v>
      </c>
      <c r="G35" s="92">
        <f>SUM(G36:G45)</f>
        <v>38000</v>
      </c>
      <c r="H35" s="92">
        <f>SUM(H36:H45)</f>
        <v>18000</v>
      </c>
      <c r="I35" s="92">
        <f>SUM(I36:I45)</f>
        <v>62650</v>
      </c>
      <c r="J35" s="66"/>
      <c r="K35" s="67"/>
      <c r="L35" s="68"/>
      <c r="M35" s="68"/>
      <c r="R35" s="2"/>
      <c r="S35" s="2"/>
      <c r="T35" s="2"/>
      <c r="U35" s="2"/>
      <c r="V35" s="2"/>
      <c r="W35" s="2"/>
      <c r="X35" s="2"/>
      <c r="Y35" s="2"/>
      <c r="Z35" s="2"/>
      <c r="AA35" s="2"/>
      <c r="AB35" s="2"/>
      <c r="AC35" s="2"/>
      <c r="AD35" s="2"/>
      <c r="AE35" s="2"/>
      <c r="AF35" s="2"/>
      <c r="AG35" s="2"/>
      <c r="AH35" s="2"/>
      <c r="AI35" s="2"/>
      <c r="AJ35" s="2"/>
      <c r="AK35" s="2"/>
      <c r="AL35" s="2"/>
      <c r="AM35" s="2"/>
    </row>
    <row r="36" spans="1:80" s="2" customFormat="1" ht="50.25" customHeight="1" x14ac:dyDescent="0.25">
      <c r="A36" s="114" t="s">
        <v>61</v>
      </c>
      <c r="B36" s="104" t="s">
        <v>538</v>
      </c>
      <c r="C36" s="112" t="s">
        <v>165</v>
      </c>
      <c r="D36" s="112" t="s">
        <v>40</v>
      </c>
      <c r="E36" s="76" t="s">
        <v>537</v>
      </c>
      <c r="F36" s="98"/>
      <c r="G36" s="98">
        <v>20000</v>
      </c>
      <c r="H36" s="108"/>
      <c r="I36" s="108">
        <f>H36+G36+F36</f>
        <v>20000</v>
      </c>
      <c r="J36" s="113" t="s">
        <v>1138</v>
      </c>
      <c r="K36" s="77">
        <v>2019</v>
      </c>
      <c r="L36" s="74" t="s">
        <v>348</v>
      </c>
      <c r="M36" s="122" t="s">
        <v>1516</v>
      </c>
    </row>
    <row r="37" spans="1:80" s="2" customFormat="1" ht="50.25" customHeight="1" x14ac:dyDescent="0.25">
      <c r="A37" s="114" t="s">
        <v>62</v>
      </c>
      <c r="B37" s="88" t="s">
        <v>691</v>
      </c>
      <c r="C37" s="112" t="s">
        <v>166</v>
      </c>
      <c r="D37" s="112" t="s">
        <v>39</v>
      </c>
      <c r="E37" s="76" t="s">
        <v>783</v>
      </c>
      <c r="F37" s="98">
        <v>2850</v>
      </c>
      <c r="G37" s="98"/>
      <c r="H37" s="108"/>
      <c r="I37" s="108">
        <f t="shared" ref="I37:I43" si="1">H37+G37+F37</f>
        <v>2850</v>
      </c>
      <c r="J37" s="113" t="s">
        <v>1145</v>
      </c>
      <c r="K37" s="77">
        <v>2018</v>
      </c>
      <c r="L37" s="74" t="s">
        <v>968</v>
      </c>
      <c r="M37" s="122" t="s">
        <v>1274</v>
      </c>
    </row>
    <row r="38" spans="1:80" s="2" customFormat="1" ht="50.25" customHeight="1" x14ac:dyDescent="0.25">
      <c r="A38" s="114" t="s">
        <v>63</v>
      </c>
      <c r="B38" s="88" t="s">
        <v>689</v>
      </c>
      <c r="C38" s="112" t="s">
        <v>166</v>
      </c>
      <c r="D38" s="112" t="s">
        <v>39</v>
      </c>
      <c r="E38" s="76" t="s">
        <v>692</v>
      </c>
      <c r="F38" s="98">
        <v>300</v>
      </c>
      <c r="G38" s="98"/>
      <c r="H38" s="108"/>
      <c r="I38" s="108">
        <f t="shared" si="1"/>
        <v>300</v>
      </c>
      <c r="J38" s="113" t="s">
        <v>1145</v>
      </c>
      <c r="K38" s="77">
        <v>2018</v>
      </c>
      <c r="L38" s="74" t="s">
        <v>968</v>
      </c>
      <c r="M38" s="122" t="s">
        <v>1274</v>
      </c>
    </row>
    <row r="39" spans="1:80" s="2" customFormat="1" ht="50.25" customHeight="1" x14ac:dyDescent="0.25">
      <c r="A39" s="114" t="s">
        <v>785</v>
      </c>
      <c r="B39" s="88" t="s">
        <v>690</v>
      </c>
      <c r="C39" s="112" t="s">
        <v>166</v>
      </c>
      <c r="D39" s="112" t="s">
        <v>39</v>
      </c>
      <c r="E39" s="76" t="s">
        <v>693</v>
      </c>
      <c r="F39" s="98">
        <v>3500</v>
      </c>
      <c r="G39" s="98"/>
      <c r="H39" s="108"/>
      <c r="I39" s="108">
        <f t="shared" si="1"/>
        <v>3500</v>
      </c>
      <c r="J39" s="113" t="s">
        <v>1145</v>
      </c>
      <c r="K39" s="77">
        <v>2018</v>
      </c>
      <c r="L39" s="74" t="s">
        <v>968</v>
      </c>
      <c r="M39" s="199" t="s">
        <v>1532</v>
      </c>
    </row>
    <row r="40" spans="1:80" s="2" customFormat="1" ht="110.25" customHeight="1" x14ac:dyDescent="0.25">
      <c r="A40" s="114" t="s">
        <v>991</v>
      </c>
      <c r="B40" s="88" t="s">
        <v>987</v>
      </c>
      <c r="C40" s="112" t="s">
        <v>156</v>
      </c>
      <c r="D40" s="112" t="s">
        <v>40</v>
      </c>
      <c r="E40" s="76" t="s">
        <v>1329</v>
      </c>
      <c r="F40" s="98">
        <v>0</v>
      </c>
      <c r="G40" s="98">
        <v>8000</v>
      </c>
      <c r="H40" s="108">
        <v>8000</v>
      </c>
      <c r="I40" s="108">
        <f t="shared" si="1"/>
        <v>16000</v>
      </c>
      <c r="J40" s="113" t="s">
        <v>1144</v>
      </c>
      <c r="K40" s="77" t="s">
        <v>448</v>
      </c>
      <c r="L40" s="74" t="s">
        <v>988</v>
      </c>
      <c r="M40" s="122" t="s">
        <v>1545</v>
      </c>
    </row>
    <row r="41" spans="1:80" s="2" customFormat="1" ht="348" customHeight="1" x14ac:dyDescent="0.25">
      <c r="A41" s="114" t="s">
        <v>992</v>
      </c>
      <c r="B41" s="88" t="s">
        <v>989</v>
      </c>
      <c r="C41" s="112" t="s">
        <v>159</v>
      </c>
      <c r="D41" s="112" t="s">
        <v>40</v>
      </c>
      <c r="E41" s="76" t="s">
        <v>1250</v>
      </c>
      <c r="F41" s="98">
        <v>0</v>
      </c>
      <c r="G41" s="98">
        <v>5000</v>
      </c>
      <c r="H41" s="108">
        <v>5000</v>
      </c>
      <c r="I41" s="108">
        <f t="shared" si="1"/>
        <v>10000</v>
      </c>
      <c r="J41" s="113" t="s">
        <v>1144</v>
      </c>
      <c r="K41" s="77" t="s">
        <v>448</v>
      </c>
      <c r="L41" s="74" t="s">
        <v>351</v>
      </c>
      <c r="M41" s="290" t="s">
        <v>1367</v>
      </c>
    </row>
    <row r="42" spans="1:80" s="2" customFormat="1" ht="50.25" customHeight="1" x14ac:dyDescent="0.25">
      <c r="A42" s="114" t="s">
        <v>993</v>
      </c>
      <c r="B42" s="88" t="s">
        <v>1238</v>
      </c>
      <c r="C42" s="112" t="s">
        <v>159</v>
      </c>
      <c r="D42" s="112" t="s">
        <v>40</v>
      </c>
      <c r="E42" s="76" t="s">
        <v>1330</v>
      </c>
      <c r="F42" s="98">
        <v>0</v>
      </c>
      <c r="G42" s="98">
        <v>0</v>
      </c>
      <c r="H42" s="108">
        <v>0</v>
      </c>
      <c r="I42" s="108">
        <f t="shared" si="1"/>
        <v>0</v>
      </c>
      <c r="J42" s="113"/>
      <c r="K42" s="77" t="s">
        <v>349</v>
      </c>
      <c r="L42" s="74" t="s">
        <v>988</v>
      </c>
      <c r="M42" s="122" t="s">
        <v>1544</v>
      </c>
    </row>
    <row r="43" spans="1:80" s="2" customFormat="1" ht="50.25" customHeight="1" x14ac:dyDescent="0.25">
      <c r="A43" s="114" t="s">
        <v>1233</v>
      </c>
      <c r="B43" s="88" t="s">
        <v>990</v>
      </c>
      <c r="C43" s="112" t="s">
        <v>162</v>
      </c>
      <c r="D43" s="112" t="s">
        <v>40</v>
      </c>
      <c r="E43" s="76" t="s">
        <v>990</v>
      </c>
      <c r="F43" s="98">
        <v>0</v>
      </c>
      <c r="G43" s="98">
        <v>5000</v>
      </c>
      <c r="H43" s="108">
        <v>5000</v>
      </c>
      <c r="I43" s="108">
        <f t="shared" si="1"/>
        <v>10000</v>
      </c>
      <c r="J43" s="113" t="s">
        <v>1138</v>
      </c>
      <c r="K43" s="77" t="s">
        <v>349</v>
      </c>
      <c r="L43" s="74" t="s">
        <v>1134</v>
      </c>
      <c r="M43" s="122" t="s">
        <v>1435</v>
      </c>
    </row>
    <row r="44" spans="1:80" ht="50.25" customHeight="1" x14ac:dyDescent="0.25">
      <c r="A44" s="35" t="s">
        <v>1234</v>
      </c>
      <c r="C44" s="30"/>
      <c r="D44" s="30"/>
      <c r="E44" s="25"/>
      <c r="F44" s="93"/>
      <c r="G44" s="93"/>
      <c r="H44" s="94"/>
      <c r="I44" s="94"/>
      <c r="J44" s="36"/>
      <c r="K44" s="37"/>
      <c r="L44" s="74"/>
      <c r="M44" s="47"/>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ht="50.25" customHeight="1" x14ac:dyDescent="0.25">
      <c r="A45" s="35"/>
      <c r="B45" s="12"/>
      <c r="C45" s="30"/>
      <c r="D45" s="30"/>
      <c r="E45" s="25"/>
      <c r="F45" s="93"/>
      <c r="G45" s="93"/>
      <c r="H45" s="94"/>
      <c r="I45" s="94"/>
      <c r="J45" s="36"/>
      <c r="K45" s="37"/>
      <c r="L45" s="34"/>
      <c r="M45" s="47"/>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s="4" customFormat="1" ht="32.1" customHeight="1" x14ac:dyDescent="0.25">
      <c r="A46" s="62"/>
      <c r="B46" s="63" t="s">
        <v>12</v>
      </c>
      <c r="C46" s="64"/>
      <c r="D46" s="64"/>
      <c r="E46" s="65"/>
      <c r="F46" s="92">
        <f>SUM(F47:F47)</f>
        <v>0</v>
      </c>
      <c r="G46" s="92">
        <f>SUM(G47:G47)</f>
        <v>0</v>
      </c>
      <c r="H46" s="92">
        <f>SUM(H47:H47)</f>
        <v>0</v>
      </c>
      <c r="I46" s="92">
        <f>SUM(I47:I47)</f>
        <v>0</v>
      </c>
      <c r="J46" s="66"/>
      <c r="K46" s="67"/>
      <c r="L46" s="68"/>
      <c r="M46" s="68"/>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80" ht="50.25" customHeight="1" x14ac:dyDescent="0.25">
      <c r="A47" s="35" t="s">
        <v>64</v>
      </c>
      <c r="B47" s="12"/>
      <c r="C47" s="30"/>
      <c r="D47" s="30"/>
      <c r="E47" s="25"/>
      <c r="F47" s="93"/>
      <c r="G47" s="93"/>
      <c r="H47" s="94"/>
      <c r="I47" s="94">
        <f>H47+G47+F47</f>
        <v>0</v>
      </c>
      <c r="J47" s="36"/>
      <c r="K47" s="37"/>
      <c r="L47" s="34"/>
      <c r="M47" s="34"/>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50" spans="2:17" hidden="1" x14ac:dyDescent="0.25">
      <c r="B50" s="110">
        <f>COUNTA(B47:B47,B36:B45,B29:B34,B15:B27)</f>
        <v>24</v>
      </c>
    </row>
    <row r="59" spans="2:17" hidden="1" x14ac:dyDescent="0.25">
      <c r="N59" s="51" t="s">
        <v>116</v>
      </c>
      <c r="O59" s="51" t="s">
        <v>117</v>
      </c>
      <c r="P59" s="51" t="s">
        <v>118</v>
      </c>
      <c r="Q59" s="51" t="s">
        <v>119</v>
      </c>
    </row>
    <row r="60" spans="2:17" ht="30" hidden="1" x14ac:dyDescent="0.25">
      <c r="N60" s="54" t="s">
        <v>141</v>
      </c>
      <c r="O60" s="54" t="s">
        <v>148</v>
      </c>
      <c r="P60" s="54" t="s">
        <v>156</v>
      </c>
      <c r="Q60" s="56" t="s">
        <v>163</v>
      </c>
    </row>
    <row r="61" spans="2:17" ht="30" hidden="1" x14ac:dyDescent="0.25">
      <c r="N61" s="54" t="s">
        <v>142</v>
      </c>
      <c r="O61" s="54" t="s">
        <v>149</v>
      </c>
      <c r="P61" s="54" t="s">
        <v>157</v>
      </c>
      <c r="Q61" s="51"/>
    </row>
    <row r="62" spans="2:17" ht="30" hidden="1" x14ac:dyDescent="0.2">
      <c r="N62" s="54" t="s">
        <v>143</v>
      </c>
      <c r="O62" s="54" t="s">
        <v>150</v>
      </c>
      <c r="P62" s="54" t="s">
        <v>158</v>
      </c>
      <c r="Q62" s="52"/>
    </row>
    <row r="63" spans="2:17" ht="45" hidden="1" x14ac:dyDescent="0.2">
      <c r="N63" s="54" t="s">
        <v>144</v>
      </c>
      <c r="O63" s="54" t="s">
        <v>151</v>
      </c>
      <c r="P63" s="54" t="s">
        <v>159</v>
      </c>
      <c r="Q63" s="53"/>
    </row>
    <row r="64" spans="2:17" ht="30" hidden="1" x14ac:dyDescent="0.25">
      <c r="N64" s="54" t="s">
        <v>145</v>
      </c>
      <c r="O64" s="54" t="s">
        <v>152</v>
      </c>
      <c r="P64" s="54" t="s">
        <v>160</v>
      </c>
      <c r="Q64" s="51"/>
    </row>
    <row r="65" spans="14:17" ht="60" hidden="1" x14ac:dyDescent="0.25">
      <c r="N65" s="54" t="s">
        <v>146</v>
      </c>
      <c r="O65" s="54" t="s">
        <v>153</v>
      </c>
      <c r="P65" s="54" t="s">
        <v>164</v>
      </c>
      <c r="Q65" s="51"/>
    </row>
    <row r="66" spans="14:17" ht="30" hidden="1" x14ac:dyDescent="0.2">
      <c r="N66" s="54" t="s">
        <v>147</v>
      </c>
      <c r="O66" s="54" t="s">
        <v>154</v>
      </c>
      <c r="P66" s="54" t="s">
        <v>165</v>
      </c>
      <c r="Q66" s="52"/>
    </row>
    <row r="67" spans="14:17" ht="30" hidden="1" x14ac:dyDescent="0.2">
      <c r="N67" s="53"/>
      <c r="O67" s="54" t="s">
        <v>155</v>
      </c>
      <c r="P67" s="54" t="s">
        <v>161</v>
      </c>
      <c r="Q67" s="53"/>
    </row>
    <row r="68" spans="14:17" ht="45" hidden="1" x14ac:dyDescent="0.25">
      <c r="N68" s="51"/>
      <c r="P68" s="54" t="s">
        <v>162</v>
      </c>
      <c r="Q68" s="51"/>
    </row>
    <row r="69" spans="14:17" ht="30" hidden="1" x14ac:dyDescent="0.25">
      <c r="N69" s="51"/>
      <c r="O69" s="51"/>
      <c r="P69" s="54" t="s">
        <v>166</v>
      </c>
      <c r="Q69" s="51"/>
    </row>
  </sheetData>
  <mergeCells count="23">
    <mergeCell ref="H8:H11"/>
    <mergeCell ref="I8:I11"/>
    <mergeCell ref="A13:B13"/>
    <mergeCell ref="D8:D11"/>
    <mergeCell ref="E8:E11"/>
    <mergeCell ref="F8:F11"/>
    <mergeCell ref="G8:G11"/>
    <mergeCell ref="A23:M23"/>
    <mergeCell ref="M8:M11"/>
    <mergeCell ref="A1:L1"/>
    <mergeCell ref="A2:L2"/>
    <mergeCell ref="A3:L3"/>
    <mergeCell ref="A4:L4"/>
    <mergeCell ref="A5:L5"/>
    <mergeCell ref="A6:J6"/>
    <mergeCell ref="K6:L6"/>
    <mergeCell ref="A7:J7"/>
    <mergeCell ref="A8:A11"/>
    <mergeCell ref="B8:B11"/>
    <mergeCell ref="C8:C11"/>
    <mergeCell ref="J8:J11"/>
    <mergeCell ref="K8:K11"/>
    <mergeCell ref="L8:L11"/>
  </mergeCells>
  <dataValidations count="5">
    <dataValidation type="list" allowBlank="1" showInputMessage="1" showErrorMessage="1" sqref="C15:C22 C24:C27">
      <formula1>$N$60:$N$66</formula1>
    </dataValidation>
    <dataValidation type="list" allowBlank="1" showInputMessage="1" showErrorMessage="1" sqref="C36:C45">
      <formula1>$P$60:$P$69</formula1>
    </dataValidation>
    <dataValidation type="list" allowBlank="1" showInputMessage="1" showErrorMessage="1" sqref="C47">
      <formula1>$Q$60</formula1>
    </dataValidation>
    <dataValidation type="list" allowBlank="1" showInputMessage="1" showErrorMessage="1" sqref="C29:C34">
      <formula1>$O$60:$O$67</formula1>
    </dataValidation>
    <dataValidation type="list" allowBlank="1" showInputMessage="1" showErrorMessage="1" sqref="D47 D24:D27 D15:D22 D29:D34 D36:D45">
      <formula1>#REF!</formula1>
    </dataValidation>
  </dataValidations>
  <pageMargins left="0.25" right="0.25" top="0.75" bottom="0.75" header="0.3" footer="0.3"/>
  <pageSetup paperSize="8" scale="1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7"/>
  <sheetViews>
    <sheetView zoomScale="85" zoomScaleNormal="85" workbookViewId="0">
      <selection activeCell="A3" sqref="A3:L3"/>
    </sheetView>
  </sheetViews>
  <sheetFormatPr defaultColWidth="9.140625" defaultRowHeight="12.75" x14ac:dyDescent="0.25"/>
  <cols>
    <col min="1" max="1" width="6.140625" style="18" customWidth="1"/>
    <col min="2" max="2" width="42.42578125" style="19" customWidth="1"/>
    <col min="3" max="3" width="35" style="3" customWidth="1"/>
    <col min="4" max="4" width="14.28515625" style="3" customWidth="1"/>
    <col min="5" max="5" width="39.42578125" style="3" customWidth="1"/>
    <col min="6" max="6" width="17.7109375" style="15" customWidth="1"/>
    <col min="7" max="7" width="14.42578125" style="15" customWidth="1"/>
    <col min="8" max="8" width="11.28515625" style="14" customWidth="1"/>
    <col min="9" max="9" width="11.28515625" style="15" customWidth="1"/>
    <col min="10" max="10" width="45.7109375" style="16" customWidth="1"/>
    <col min="11" max="11" width="12.28515625" style="17" customWidth="1"/>
    <col min="12" max="12" width="23.42578125" style="1" customWidth="1"/>
    <col min="13" max="13" width="64.85546875" style="1" customWidth="1"/>
    <col min="14" max="17" width="39.28515625" style="2" customWidth="1"/>
    <col min="18" max="39" width="9.140625" style="2"/>
    <col min="40" max="16384" width="9.140625" style="3"/>
  </cols>
  <sheetData>
    <row r="1" spans="1:39" s="20" customFormat="1" ht="24.75" customHeight="1" x14ac:dyDescent="0.25">
      <c r="A1" s="201"/>
      <c r="B1" s="252"/>
      <c r="C1" s="252"/>
      <c r="D1" s="252"/>
      <c r="E1" s="252"/>
      <c r="F1" s="252"/>
      <c r="G1" s="252"/>
      <c r="H1" s="252"/>
      <c r="I1" s="252"/>
      <c r="J1" s="252"/>
      <c r="K1" s="252"/>
      <c r="L1" s="252"/>
    </row>
    <row r="2" spans="1:39" s="20" customFormat="1" ht="19.5" customHeight="1" x14ac:dyDescent="0.25">
      <c r="A2" s="201"/>
      <c r="B2" s="252"/>
      <c r="C2" s="252"/>
      <c r="D2" s="252"/>
      <c r="E2" s="252"/>
      <c r="F2" s="252"/>
      <c r="G2" s="252"/>
      <c r="H2" s="252"/>
      <c r="I2" s="252"/>
      <c r="J2" s="252"/>
      <c r="K2" s="252"/>
      <c r="L2" s="252"/>
    </row>
    <row r="3" spans="1:39" s="20" customFormat="1" ht="20.25" customHeight="1" x14ac:dyDescent="0.25">
      <c r="A3" s="201"/>
      <c r="B3" s="252"/>
      <c r="C3" s="252"/>
      <c r="D3" s="252"/>
      <c r="E3" s="252"/>
      <c r="F3" s="252"/>
      <c r="G3" s="252"/>
      <c r="H3" s="252"/>
      <c r="I3" s="252"/>
      <c r="J3" s="252"/>
      <c r="K3" s="252"/>
      <c r="L3" s="252"/>
    </row>
    <row r="4" spans="1:39" s="2" customFormat="1" ht="12.75" customHeight="1" x14ac:dyDescent="0.25">
      <c r="A4" s="253"/>
      <c r="B4" s="254"/>
      <c r="C4" s="254"/>
      <c r="D4" s="254"/>
      <c r="E4" s="254"/>
      <c r="F4" s="254"/>
      <c r="G4" s="254"/>
      <c r="H4" s="254"/>
      <c r="I4" s="254"/>
      <c r="J4" s="254"/>
      <c r="K4" s="254"/>
      <c r="L4" s="254"/>
      <c r="M4" s="70"/>
    </row>
    <row r="5" spans="1:39" s="2" customFormat="1" ht="16.5" customHeight="1" x14ac:dyDescent="0.25">
      <c r="A5" s="253"/>
      <c r="B5" s="254"/>
      <c r="C5" s="254"/>
      <c r="D5" s="254"/>
      <c r="E5" s="254"/>
      <c r="F5" s="254"/>
      <c r="G5" s="254"/>
      <c r="H5" s="254"/>
      <c r="I5" s="254"/>
      <c r="J5" s="254"/>
      <c r="K5" s="254"/>
      <c r="L5" s="254"/>
      <c r="M5" s="70"/>
    </row>
    <row r="6" spans="1:39" s="2" customFormat="1" ht="43.5" customHeight="1" x14ac:dyDescent="0.25">
      <c r="A6" s="221" t="s">
        <v>1370</v>
      </c>
      <c r="B6" s="222"/>
      <c r="C6" s="222"/>
      <c r="D6" s="222"/>
      <c r="E6" s="222"/>
      <c r="F6" s="222"/>
      <c r="G6" s="222"/>
      <c r="H6" s="222"/>
      <c r="I6" s="222"/>
      <c r="J6" s="222"/>
      <c r="K6" s="220"/>
      <c r="L6" s="220"/>
      <c r="M6" s="70"/>
    </row>
    <row r="7" spans="1:39" s="2" customFormat="1" ht="43.5" customHeight="1" x14ac:dyDescent="0.25">
      <c r="A7" s="255" t="s">
        <v>13</v>
      </c>
      <c r="B7" s="222"/>
      <c r="C7" s="222"/>
      <c r="D7" s="222"/>
      <c r="E7" s="222"/>
      <c r="F7" s="222"/>
      <c r="G7" s="222"/>
      <c r="H7" s="222"/>
      <c r="I7" s="222"/>
      <c r="J7" s="222"/>
      <c r="K7" s="71"/>
      <c r="L7" s="71"/>
      <c r="M7" s="70"/>
    </row>
    <row r="8" spans="1:39" ht="12.75" customHeight="1" x14ac:dyDescent="0.25">
      <c r="A8" s="256" t="s">
        <v>0</v>
      </c>
      <c r="B8" s="257" t="s">
        <v>314</v>
      </c>
      <c r="C8" s="258" t="s">
        <v>313</v>
      </c>
      <c r="D8" s="258" t="s">
        <v>315</v>
      </c>
      <c r="E8" s="258" t="s">
        <v>336</v>
      </c>
      <c r="F8" s="269" t="s">
        <v>318</v>
      </c>
      <c r="G8" s="264" t="s">
        <v>319</v>
      </c>
      <c r="H8" s="264" t="s">
        <v>317</v>
      </c>
      <c r="I8" s="267" t="s">
        <v>320</v>
      </c>
      <c r="J8" s="261" t="s">
        <v>321</v>
      </c>
      <c r="K8" s="262" t="s">
        <v>322</v>
      </c>
      <c r="L8" s="263" t="s">
        <v>1321</v>
      </c>
      <c r="M8" s="237" t="s">
        <v>115</v>
      </c>
    </row>
    <row r="9" spans="1:39" ht="12.75" customHeight="1" x14ac:dyDescent="0.25">
      <c r="A9" s="256"/>
      <c r="B9" s="257"/>
      <c r="C9" s="259"/>
      <c r="D9" s="259"/>
      <c r="E9" s="259"/>
      <c r="F9" s="269"/>
      <c r="G9" s="265"/>
      <c r="H9" s="265"/>
      <c r="I9" s="267"/>
      <c r="J9" s="261"/>
      <c r="K9" s="262"/>
      <c r="L9" s="263"/>
      <c r="M9" s="238"/>
    </row>
    <row r="10" spans="1:39" ht="15" customHeight="1" x14ac:dyDescent="0.25">
      <c r="A10" s="256"/>
      <c r="B10" s="257"/>
      <c r="C10" s="259"/>
      <c r="D10" s="259"/>
      <c r="E10" s="259"/>
      <c r="F10" s="269" t="s">
        <v>316</v>
      </c>
      <c r="G10" s="265"/>
      <c r="H10" s="265"/>
      <c r="I10" s="267"/>
      <c r="J10" s="261"/>
      <c r="K10" s="262"/>
      <c r="L10" s="263"/>
      <c r="M10" s="238"/>
    </row>
    <row r="11" spans="1:39" ht="107.25" customHeight="1" x14ac:dyDescent="0.25">
      <c r="A11" s="256"/>
      <c r="B11" s="257"/>
      <c r="C11" s="260"/>
      <c r="D11" s="260"/>
      <c r="E11" s="260"/>
      <c r="F11" s="269"/>
      <c r="G11" s="266"/>
      <c r="H11" s="266"/>
      <c r="I11" s="267"/>
      <c r="J11" s="261"/>
      <c r="K11" s="262"/>
      <c r="L11" s="263"/>
      <c r="M11" s="239"/>
    </row>
    <row r="12" spans="1:39" ht="33.950000000000003" customHeight="1" x14ac:dyDescent="0.25">
      <c r="A12" s="46"/>
      <c r="B12" s="59"/>
      <c r="C12" s="59"/>
      <c r="D12" s="60"/>
      <c r="E12" s="60"/>
      <c r="F12" s="41"/>
      <c r="G12" s="41"/>
      <c r="H12" s="40"/>
      <c r="I12" s="41"/>
      <c r="J12" s="43"/>
      <c r="K12" s="44"/>
      <c r="L12" s="45"/>
      <c r="M12" s="58"/>
    </row>
    <row r="13" spans="1:39" s="4" customFormat="1" ht="38.25" customHeight="1" x14ac:dyDescent="0.25">
      <c r="A13" s="268" t="s">
        <v>14</v>
      </c>
      <c r="B13" s="268"/>
      <c r="C13" s="24"/>
      <c r="D13" s="24"/>
      <c r="E13" s="61"/>
      <c r="F13" s="91">
        <f>F14+F28+F49</f>
        <v>334822</v>
      </c>
      <c r="G13" s="91">
        <f>G14+G28+G49</f>
        <v>289212</v>
      </c>
      <c r="H13" s="91">
        <f>H14+H28+H49</f>
        <v>299212</v>
      </c>
      <c r="I13" s="91">
        <f>I14+I28+I49</f>
        <v>923246</v>
      </c>
      <c r="J13" s="5"/>
      <c r="K13" s="6"/>
      <c r="L13" s="22"/>
      <c r="M13" s="39"/>
      <c r="R13" s="2"/>
      <c r="S13" s="2"/>
      <c r="T13" s="2"/>
      <c r="U13" s="2"/>
      <c r="V13" s="2"/>
      <c r="W13" s="2"/>
      <c r="X13" s="2"/>
      <c r="Y13" s="2"/>
      <c r="Z13" s="2"/>
      <c r="AA13" s="2"/>
      <c r="AB13" s="2"/>
      <c r="AC13" s="2"/>
      <c r="AD13" s="2"/>
      <c r="AE13" s="2"/>
      <c r="AF13" s="2"/>
      <c r="AG13" s="2"/>
      <c r="AH13" s="2"/>
      <c r="AI13" s="2"/>
      <c r="AJ13" s="2"/>
      <c r="AK13" s="2"/>
      <c r="AL13" s="2"/>
      <c r="AM13" s="2"/>
    </row>
    <row r="14" spans="1:39" s="4" customFormat="1" ht="32.1" customHeight="1" x14ac:dyDescent="0.25">
      <c r="A14" s="69"/>
      <c r="B14" s="63" t="s">
        <v>15</v>
      </c>
      <c r="C14" s="64"/>
      <c r="D14" s="64"/>
      <c r="E14" s="65"/>
      <c r="F14" s="92">
        <f>SUM(F15:F27)</f>
        <v>101252</v>
      </c>
      <c r="G14" s="92">
        <f>SUM(G15:G27)</f>
        <v>65942</v>
      </c>
      <c r="H14" s="92">
        <f>SUM(H15:H27)</f>
        <v>65942</v>
      </c>
      <c r="I14" s="92">
        <f>SUM(I15:I27)</f>
        <v>233136</v>
      </c>
      <c r="J14" s="66"/>
      <c r="K14" s="67"/>
      <c r="L14" s="68"/>
      <c r="M14" s="68"/>
      <c r="R14" s="2"/>
      <c r="S14" s="2"/>
      <c r="T14" s="2"/>
      <c r="U14" s="2"/>
      <c r="V14" s="2"/>
      <c r="W14" s="2"/>
      <c r="X14" s="2"/>
      <c r="Y14" s="2"/>
      <c r="Z14" s="2"/>
      <c r="AA14" s="2"/>
      <c r="AB14" s="2"/>
      <c r="AC14" s="2"/>
      <c r="AD14" s="2"/>
      <c r="AE14" s="2"/>
      <c r="AF14" s="2"/>
      <c r="AG14" s="2"/>
      <c r="AH14" s="2"/>
      <c r="AI14" s="2"/>
      <c r="AJ14" s="2"/>
      <c r="AK14" s="2"/>
      <c r="AL14" s="2"/>
      <c r="AM14" s="2"/>
    </row>
    <row r="15" spans="1:39" s="2" customFormat="1" ht="50.25" customHeight="1" x14ac:dyDescent="0.25">
      <c r="A15" s="114" t="s">
        <v>65</v>
      </c>
      <c r="B15" s="107" t="s">
        <v>1322</v>
      </c>
      <c r="C15" s="112" t="s">
        <v>170</v>
      </c>
      <c r="D15" s="112" t="s">
        <v>40</v>
      </c>
      <c r="E15" s="76" t="s">
        <v>786</v>
      </c>
      <c r="F15" s="98">
        <v>0</v>
      </c>
      <c r="G15" s="98">
        <v>0</v>
      </c>
      <c r="H15" s="108">
        <v>0</v>
      </c>
      <c r="I15" s="108">
        <f>H15+G15+F15</f>
        <v>0</v>
      </c>
      <c r="J15" s="113" t="s">
        <v>1148</v>
      </c>
      <c r="K15" s="77" t="s">
        <v>349</v>
      </c>
      <c r="L15" s="74" t="s">
        <v>394</v>
      </c>
      <c r="M15" s="122" t="s">
        <v>1420</v>
      </c>
    </row>
    <row r="16" spans="1:39" s="7" customFormat="1" ht="113.25" customHeight="1" x14ac:dyDescent="0.2">
      <c r="A16" s="114" t="s">
        <v>66</v>
      </c>
      <c r="B16" s="134" t="s">
        <v>463</v>
      </c>
      <c r="C16" s="74" t="s">
        <v>175</v>
      </c>
      <c r="D16" s="74" t="s">
        <v>39</v>
      </c>
      <c r="E16" s="75" t="s">
        <v>464</v>
      </c>
      <c r="F16" s="99">
        <v>0</v>
      </c>
      <c r="G16" s="99">
        <v>0</v>
      </c>
      <c r="H16" s="100">
        <v>0</v>
      </c>
      <c r="I16" s="108">
        <f t="shared" ref="I16:I23" si="0">H16+G16+F16</f>
        <v>0</v>
      </c>
      <c r="J16" s="113" t="s">
        <v>1148</v>
      </c>
      <c r="K16" s="77" t="s">
        <v>349</v>
      </c>
      <c r="L16" s="74" t="s">
        <v>465</v>
      </c>
      <c r="M16" s="291" t="s">
        <v>1275</v>
      </c>
    </row>
    <row r="17" spans="1:39" s="7" customFormat="1" ht="69.95" customHeight="1" x14ac:dyDescent="0.2">
      <c r="A17" s="114" t="s">
        <v>67</v>
      </c>
      <c r="B17" s="134" t="s">
        <v>630</v>
      </c>
      <c r="C17" s="74" t="s">
        <v>171</v>
      </c>
      <c r="D17" s="74" t="s">
        <v>39</v>
      </c>
      <c r="E17" s="75" t="s">
        <v>630</v>
      </c>
      <c r="F17" s="99">
        <v>53030</v>
      </c>
      <c r="G17" s="99">
        <v>53030</v>
      </c>
      <c r="H17" s="99">
        <v>53030</v>
      </c>
      <c r="I17" s="108">
        <f t="shared" si="0"/>
        <v>159090</v>
      </c>
      <c r="J17" s="135" t="s">
        <v>632</v>
      </c>
      <c r="K17" s="79" t="s">
        <v>349</v>
      </c>
      <c r="L17" s="80" t="s">
        <v>543</v>
      </c>
      <c r="M17" s="122" t="s">
        <v>1276</v>
      </c>
    </row>
    <row r="18" spans="1:39" s="7" customFormat="1" ht="69.95" customHeight="1" x14ac:dyDescent="0.2">
      <c r="A18" s="114" t="s">
        <v>800</v>
      </c>
      <c r="B18" s="107" t="s">
        <v>556</v>
      </c>
      <c r="C18" s="112" t="s">
        <v>173</v>
      </c>
      <c r="D18" s="112" t="s">
        <v>40</v>
      </c>
      <c r="E18" s="76" t="s">
        <v>557</v>
      </c>
      <c r="F18" s="98">
        <v>0</v>
      </c>
      <c r="G18" s="98">
        <v>0</v>
      </c>
      <c r="H18" s="98">
        <v>0</v>
      </c>
      <c r="I18" s="98">
        <f t="shared" si="0"/>
        <v>0</v>
      </c>
      <c r="J18" s="78" t="s">
        <v>1149</v>
      </c>
      <c r="K18" s="79" t="s">
        <v>349</v>
      </c>
      <c r="L18" s="80" t="s">
        <v>555</v>
      </c>
      <c r="M18" s="122" t="s">
        <v>1368</v>
      </c>
    </row>
    <row r="19" spans="1:39" s="7" customFormat="1" ht="69.95" customHeight="1" x14ac:dyDescent="0.2">
      <c r="A19" s="114" t="s">
        <v>801</v>
      </c>
      <c r="B19" s="107" t="s">
        <v>1323</v>
      </c>
      <c r="C19" s="112" t="s">
        <v>173</v>
      </c>
      <c r="D19" s="112" t="s">
        <v>39</v>
      </c>
      <c r="E19" s="76" t="s">
        <v>676</v>
      </c>
      <c r="F19" s="98">
        <v>8912</v>
      </c>
      <c r="G19" s="98">
        <v>8912</v>
      </c>
      <c r="H19" s="98">
        <v>8912</v>
      </c>
      <c r="I19" s="98">
        <f t="shared" si="0"/>
        <v>26736</v>
      </c>
      <c r="J19" s="78" t="s">
        <v>677</v>
      </c>
      <c r="K19" s="79" t="s">
        <v>349</v>
      </c>
      <c r="L19" s="80" t="s">
        <v>678</v>
      </c>
      <c r="M19" s="292" t="s">
        <v>1481</v>
      </c>
    </row>
    <row r="20" spans="1:39" s="7" customFormat="1" ht="69.95" customHeight="1" x14ac:dyDescent="0.2">
      <c r="A20" s="114" t="s">
        <v>802</v>
      </c>
      <c r="B20" s="107" t="s">
        <v>684</v>
      </c>
      <c r="C20" s="112" t="s">
        <v>167</v>
      </c>
      <c r="D20" s="112" t="s">
        <v>39</v>
      </c>
      <c r="E20" s="75" t="s">
        <v>685</v>
      </c>
      <c r="F20" s="99">
        <v>35310</v>
      </c>
      <c r="G20" s="99">
        <v>0</v>
      </c>
      <c r="H20" s="99">
        <v>0</v>
      </c>
      <c r="I20" s="98">
        <f t="shared" si="0"/>
        <v>35310</v>
      </c>
      <c r="J20" s="135" t="s">
        <v>683</v>
      </c>
      <c r="K20" s="79">
        <v>2018</v>
      </c>
      <c r="L20" s="80" t="s">
        <v>543</v>
      </c>
      <c r="M20" s="122" t="s">
        <v>1277</v>
      </c>
    </row>
    <row r="21" spans="1:39" s="7" customFormat="1" ht="69.95" customHeight="1" x14ac:dyDescent="0.2">
      <c r="A21" s="114" t="s">
        <v>803</v>
      </c>
      <c r="B21" s="107" t="s">
        <v>717</v>
      </c>
      <c r="C21" s="112" t="s">
        <v>167</v>
      </c>
      <c r="D21" s="112" t="s">
        <v>40</v>
      </c>
      <c r="E21" s="75" t="s">
        <v>718</v>
      </c>
      <c r="F21" s="99">
        <v>3000</v>
      </c>
      <c r="G21" s="99">
        <v>3000</v>
      </c>
      <c r="H21" s="99">
        <v>3000</v>
      </c>
      <c r="I21" s="98">
        <f t="shared" si="0"/>
        <v>9000</v>
      </c>
      <c r="J21" s="135" t="s">
        <v>1150</v>
      </c>
      <c r="K21" s="79" t="s">
        <v>349</v>
      </c>
      <c r="L21" s="80" t="s">
        <v>543</v>
      </c>
      <c r="M21" s="122" t="s">
        <v>1527</v>
      </c>
    </row>
    <row r="22" spans="1:39" s="9" customFormat="1" ht="75" customHeight="1" x14ac:dyDescent="0.2">
      <c r="A22" s="114" t="s">
        <v>804</v>
      </c>
      <c r="B22" s="107" t="s">
        <v>1201</v>
      </c>
      <c r="C22" s="112" t="s">
        <v>168</v>
      </c>
      <c r="D22" s="112" t="s">
        <v>40</v>
      </c>
      <c r="E22" s="76" t="s">
        <v>1202</v>
      </c>
      <c r="F22" s="108">
        <v>0</v>
      </c>
      <c r="G22" s="108">
        <v>0</v>
      </c>
      <c r="H22" s="108">
        <v>0</v>
      </c>
      <c r="I22" s="108">
        <f t="shared" si="0"/>
        <v>0</v>
      </c>
      <c r="J22" s="113" t="s">
        <v>1151</v>
      </c>
      <c r="K22" s="78" t="s">
        <v>349</v>
      </c>
      <c r="L22" s="97" t="s">
        <v>719</v>
      </c>
      <c r="M22" s="293" t="s">
        <v>1278</v>
      </c>
    </row>
    <row r="23" spans="1:39" s="9" customFormat="1" ht="60" customHeight="1" x14ac:dyDescent="0.2">
      <c r="A23" s="114" t="s">
        <v>805</v>
      </c>
      <c r="B23" s="107" t="s">
        <v>720</v>
      </c>
      <c r="C23" s="112" t="s">
        <v>172</v>
      </c>
      <c r="D23" s="112" t="s">
        <v>40</v>
      </c>
      <c r="E23" s="76" t="s">
        <v>787</v>
      </c>
      <c r="F23" s="98">
        <v>500</v>
      </c>
      <c r="G23" s="98">
        <v>500</v>
      </c>
      <c r="H23" s="98">
        <v>500</v>
      </c>
      <c r="I23" s="108">
        <f t="shared" si="0"/>
        <v>1500</v>
      </c>
      <c r="J23" s="136" t="s">
        <v>1148</v>
      </c>
      <c r="K23" s="78" t="s">
        <v>349</v>
      </c>
      <c r="L23" s="97" t="s">
        <v>719</v>
      </c>
      <c r="M23" s="122" t="s">
        <v>1501</v>
      </c>
    </row>
    <row r="24" spans="1:39" s="9" customFormat="1" ht="60" customHeight="1" x14ac:dyDescent="0.2">
      <c r="A24" s="114" t="s">
        <v>806</v>
      </c>
      <c r="B24" s="107" t="s">
        <v>721</v>
      </c>
      <c r="C24" s="112" t="s">
        <v>172</v>
      </c>
      <c r="D24" s="112" t="s">
        <v>40</v>
      </c>
      <c r="E24" s="76" t="s">
        <v>722</v>
      </c>
      <c r="F24" s="98">
        <v>500</v>
      </c>
      <c r="G24" s="98">
        <v>500</v>
      </c>
      <c r="H24" s="98">
        <v>500</v>
      </c>
      <c r="I24" s="108">
        <f>H24+G24+F24</f>
        <v>1500</v>
      </c>
      <c r="J24" s="136" t="s">
        <v>1148</v>
      </c>
      <c r="K24" s="78" t="s">
        <v>349</v>
      </c>
      <c r="L24" s="97" t="s">
        <v>719</v>
      </c>
      <c r="M24" s="122" t="s">
        <v>1279</v>
      </c>
    </row>
    <row r="25" spans="1:39" s="9" customFormat="1" ht="108" customHeight="1" x14ac:dyDescent="0.2">
      <c r="A25" s="114" t="s">
        <v>807</v>
      </c>
      <c r="B25" s="107" t="s">
        <v>1263</v>
      </c>
      <c r="C25" s="112" t="s">
        <v>176</v>
      </c>
      <c r="D25" s="112" t="s">
        <v>40</v>
      </c>
      <c r="E25" s="76" t="s">
        <v>1264</v>
      </c>
      <c r="F25" s="98">
        <v>0</v>
      </c>
      <c r="G25" s="98">
        <v>0</v>
      </c>
      <c r="H25" s="98">
        <v>0</v>
      </c>
      <c r="I25" s="98">
        <f>H25+G25+F25</f>
        <v>0</v>
      </c>
      <c r="J25" s="78"/>
      <c r="K25" s="78" t="s">
        <v>349</v>
      </c>
      <c r="L25" s="97" t="s">
        <v>724</v>
      </c>
      <c r="M25" s="137" t="s">
        <v>1324</v>
      </c>
    </row>
    <row r="26" spans="1:39" s="9" customFormat="1" ht="60" customHeight="1" x14ac:dyDescent="0.2">
      <c r="A26" s="114" t="s">
        <v>808</v>
      </c>
      <c r="B26" s="107" t="s">
        <v>723</v>
      </c>
      <c r="C26" s="112" t="s">
        <v>176</v>
      </c>
      <c r="D26" s="112" t="s">
        <v>40</v>
      </c>
      <c r="E26" s="76" t="s">
        <v>1226</v>
      </c>
      <c r="F26" s="98">
        <v>0</v>
      </c>
      <c r="G26" s="98">
        <v>0</v>
      </c>
      <c r="H26" s="98">
        <v>0</v>
      </c>
      <c r="I26" s="98">
        <f>H26+G26+F26</f>
        <v>0</v>
      </c>
      <c r="J26" s="78"/>
      <c r="K26" s="78" t="s">
        <v>349</v>
      </c>
      <c r="L26" s="97" t="s">
        <v>543</v>
      </c>
      <c r="M26" s="122" t="s">
        <v>1371</v>
      </c>
    </row>
    <row r="27" spans="1:39" s="9" customFormat="1" ht="60" customHeight="1" x14ac:dyDescent="0.2">
      <c r="A27" s="35"/>
      <c r="B27" s="105"/>
      <c r="C27" s="30"/>
      <c r="D27" s="30"/>
      <c r="E27" s="25"/>
      <c r="F27" s="93"/>
      <c r="G27" s="93"/>
      <c r="H27" s="93"/>
      <c r="I27" s="93"/>
      <c r="J27" s="31"/>
      <c r="K27" s="31"/>
      <c r="L27" s="32"/>
      <c r="M27" s="116"/>
    </row>
    <row r="28" spans="1:39" s="4" customFormat="1" ht="32.1" customHeight="1" x14ac:dyDescent="0.25">
      <c r="A28" s="62"/>
      <c r="B28" s="63" t="s">
        <v>4</v>
      </c>
      <c r="C28" s="64"/>
      <c r="D28" s="64"/>
      <c r="E28" s="65"/>
      <c r="F28" s="92">
        <f>SUM(F29:F48)</f>
        <v>233570</v>
      </c>
      <c r="G28" s="92">
        <f>SUM(G29:G48)</f>
        <v>222770</v>
      </c>
      <c r="H28" s="92">
        <f>SUM(H29:H48)</f>
        <v>232770</v>
      </c>
      <c r="I28" s="92">
        <f>SUM(I29:I48)</f>
        <v>689110</v>
      </c>
      <c r="J28" s="66"/>
      <c r="K28" s="67"/>
      <c r="L28" s="68"/>
      <c r="M28" s="68"/>
      <c r="R28" s="2"/>
      <c r="S28" s="2"/>
      <c r="T28" s="2"/>
      <c r="U28" s="2"/>
      <c r="V28" s="2"/>
      <c r="W28" s="2"/>
      <c r="X28" s="2"/>
      <c r="Y28" s="2"/>
      <c r="Z28" s="2"/>
      <c r="AA28" s="2"/>
      <c r="AB28" s="2"/>
      <c r="AC28" s="2"/>
      <c r="AD28" s="2"/>
      <c r="AE28" s="2"/>
      <c r="AF28" s="2"/>
      <c r="AG28" s="2"/>
      <c r="AH28" s="2"/>
      <c r="AI28" s="2"/>
      <c r="AJ28" s="2"/>
      <c r="AK28" s="2"/>
      <c r="AL28" s="2"/>
      <c r="AM28" s="2"/>
    </row>
    <row r="29" spans="1:39" s="2" customFormat="1" ht="50.25" customHeight="1" x14ac:dyDescent="0.25">
      <c r="A29" s="114" t="s">
        <v>68</v>
      </c>
      <c r="B29" s="134" t="s">
        <v>686</v>
      </c>
      <c r="C29" s="112" t="s">
        <v>195</v>
      </c>
      <c r="D29" s="112" t="s">
        <v>39</v>
      </c>
      <c r="E29" s="76" t="s">
        <v>687</v>
      </c>
      <c r="F29" s="98">
        <v>0</v>
      </c>
      <c r="G29" s="98">
        <v>0</v>
      </c>
      <c r="H29" s="108">
        <v>0</v>
      </c>
      <c r="I29" s="108">
        <f>H29+G29+F29</f>
        <v>0</v>
      </c>
      <c r="J29" s="113" t="s">
        <v>1152</v>
      </c>
      <c r="K29" s="77" t="s">
        <v>349</v>
      </c>
      <c r="L29" s="74" t="s">
        <v>688</v>
      </c>
      <c r="M29" s="122" t="s">
        <v>1528</v>
      </c>
    </row>
    <row r="30" spans="1:39" s="7" customFormat="1" ht="69.95" customHeight="1" x14ac:dyDescent="0.2">
      <c r="A30" s="114" t="s">
        <v>69</v>
      </c>
      <c r="B30" s="134" t="s">
        <v>343</v>
      </c>
      <c r="C30" s="74" t="s">
        <v>195</v>
      </c>
      <c r="D30" s="74" t="s">
        <v>39</v>
      </c>
      <c r="E30" s="75" t="s">
        <v>344</v>
      </c>
      <c r="F30" s="99">
        <v>20000</v>
      </c>
      <c r="G30" s="99">
        <v>10000</v>
      </c>
      <c r="H30" s="100"/>
      <c r="I30" s="108">
        <f t="shared" ref="I30:I47" si="1">H30+G30+F30</f>
        <v>30000</v>
      </c>
      <c r="J30" s="113" t="s">
        <v>1152</v>
      </c>
      <c r="K30" s="77" t="s">
        <v>585</v>
      </c>
      <c r="L30" s="80" t="s">
        <v>790</v>
      </c>
      <c r="M30" s="122" t="s">
        <v>1528</v>
      </c>
    </row>
    <row r="31" spans="1:39" s="9" customFormat="1" ht="51" customHeight="1" x14ac:dyDescent="0.2">
      <c r="A31" s="114" t="s">
        <v>70</v>
      </c>
      <c r="B31" s="107" t="s">
        <v>345</v>
      </c>
      <c r="C31" s="112" t="s">
        <v>195</v>
      </c>
      <c r="D31" s="112" t="s">
        <v>39</v>
      </c>
      <c r="E31" s="76" t="s">
        <v>346</v>
      </c>
      <c r="F31" s="108">
        <v>3000</v>
      </c>
      <c r="G31" s="108"/>
      <c r="H31" s="108"/>
      <c r="I31" s="108">
        <f t="shared" si="1"/>
        <v>3000</v>
      </c>
      <c r="J31" s="78" t="s">
        <v>1153</v>
      </c>
      <c r="K31" s="78" t="s">
        <v>586</v>
      </c>
      <c r="L31" s="97" t="s">
        <v>348</v>
      </c>
      <c r="M31" s="123" t="s">
        <v>1280</v>
      </c>
    </row>
    <row r="32" spans="1:39" s="9" customFormat="1" ht="51" customHeight="1" x14ac:dyDescent="0.2">
      <c r="A32" s="114" t="s">
        <v>791</v>
      </c>
      <c r="B32" s="107" t="s">
        <v>449</v>
      </c>
      <c r="C32" s="112" t="s">
        <v>200</v>
      </c>
      <c r="D32" s="112" t="s">
        <v>40</v>
      </c>
      <c r="E32" s="76" t="s">
        <v>1251</v>
      </c>
      <c r="F32" s="98"/>
      <c r="G32" s="98">
        <v>10000</v>
      </c>
      <c r="H32" s="98">
        <v>30000</v>
      </c>
      <c r="I32" s="108">
        <f t="shared" si="1"/>
        <v>40000</v>
      </c>
      <c r="J32" s="78" t="s">
        <v>1314</v>
      </c>
      <c r="K32" s="78" t="s">
        <v>448</v>
      </c>
      <c r="L32" s="97" t="s">
        <v>394</v>
      </c>
      <c r="M32" s="122" t="s">
        <v>1420</v>
      </c>
    </row>
    <row r="33" spans="1:13" s="9" customFormat="1" ht="159.75" customHeight="1" x14ac:dyDescent="0.2">
      <c r="A33" s="114" t="s">
        <v>792</v>
      </c>
      <c r="B33" s="107" t="s">
        <v>466</v>
      </c>
      <c r="C33" s="112" t="s">
        <v>201</v>
      </c>
      <c r="D33" s="112" t="s">
        <v>39</v>
      </c>
      <c r="E33" s="138" t="s">
        <v>788</v>
      </c>
      <c r="F33" s="98">
        <v>0</v>
      </c>
      <c r="G33" s="98">
        <v>0</v>
      </c>
      <c r="H33" s="98">
        <v>0</v>
      </c>
      <c r="I33" s="108">
        <f t="shared" si="1"/>
        <v>0</v>
      </c>
      <c r="J33" s="136" t="s">
        <v>1148</v>
      </c>
      <c r="K33" s="77" t="s">
        <v>349</v>
      </c>
      <c r="L33" s="74" t="s">
        <v>465</v>
      </c>
      <c r="M33" s="78" t="s">
        <v>1281</v>
      </c>
    </row>
    <row r="34" spans="1:13" s="9" customFormat="1" ht="110.25" customHeight="1" x14ac:dyDescent="0.2">
      <c r="A34" s="114" t="s">
        <v>793</v>
      </c>
      <c r="B34" s="134" t="s">
        <v>467</v>
      </c>
      <c r="C34" s="112" t="s">
        <v>203</v>
      </c>
      <c r="D34" s="112" t="s">
        <v>39</v>
      </c>
      <c r="E34" s="139" t="s">
        <v>468</v>
      </c>
      <c r="F34" s="98">
        <v>0</v>
      </c>
      <c r="G34" s="98">
        <v>0</v>
      </c>
      <c r="H34" s="98">
        <v>0</v>
      </c>
      <c r="I34" s="108">
        <f t="shared" si="1"/>
        <v>0</v>
      </c>
      <c r="J34" s="136" t="s">
        <v>1148</v>
      </c>
      <c r="K34" s="77" t="s">
        <v>349</v>
      </c>
      <c r="L34" s="74" t="s">
        <v>465</v>
      </c>
      <c r="M34" s="78" t="s">
        <v>1282</v>
      </c>
    </row>
    <row r="35" spans="1:13" s="9" customFormat="1" ht="72.95" customHeight="1" x14ac:dyDescent="0.2">
      <c r="A35" s="114" t="s">
        <v>794</v>
      </c>
      <c r="B35" s="107" t="s">
        <v>525</v>
      </c>
      <c r="C35" s="112" t="s">
        <v>183</v>
      </c>
      <c r="D35" s="112" t="s">
        <v>40</v>
      </c>
      <c r="E35" s="76" t="s">
        <v>527</v>
      </c>
      <c r="F35" s="98">
        <v>0</v>
      </c>
      <c r="G35" s="98">
        <v>0</v>
      </c>
      <c r="H35" s="98">
        <v>0</v>
      </c>
      <c r="I35" s="108">
        <f t="shared" si="1"/>
        <v>0</v>
      </c>
      <c r="J35" s="78" t="s">
        <v>1151</v>
      </c>
      <c r="K35" s="79">
        <v>2020</v>
      </c>
      <c r="L35" s="80" t="s">
        <v>529</v>
      </c>
      <c r="M35" s="123" t="s">
        <v>1494</v>
      </c>
    </row>
    <row r="36" spans="1:13" s="9" customFormat="1" ht="72.95" customHeight="1" x14ac:dyDescent="0.2">
      <c r="A36" s="114" t="s">
        <v>795</v>
      </c>
      <c r="B36" s="134" t="s">
        <v>526</v>
      </c>
      <c r="C36" s="112" t="s">
        <v>183</v>
      </c>
      <c r="D36" s="112" t="s">
        <v>40</v>
      </c>
      <c r="E36" s="75" t="s">
        <v>528</v>
      </c>
      <c r="F36" s="98"/>
      <c r="G36" s="98">
        <v>1200</v>
      </c>
      <c r="H36" s="98">
        <v>1200</v>
      </c>
      <c r="I36" s="108">
        <f t="shared" si="1"/>
        <v>2400</v>
      </c>
      <c r="J36" s="78" t="s">
        <v>1151</v>
      </c>
      <c r="K36" s="79" t="s">
        <v>448</v>
      </c>
      <c r="L36" s="80" t="s">
        <v>529</v>
      </c>
      <c r="M36" s="123" t="s">
        <v>1494</v>
      </c>
    </row>
    <row r="37" spans="1:13" s="9" customFormat="1" ht="72.95" customHeight="1" x14ac:dyDescent="0.2">
      <c r="A37" s="114" t="s">
        <v>796</v>
      </c>
      <c r="B37" s="107" t="s">
        <v>530</v>
      </c>
      <c r="C37" s="112" t="s">
        <v>200</v>
      </c>
      <c r="D37" s="112" t="s">
        <v>40</v>
      </c>
      <c r="E37" s="75" t="s">
        <v>531</v>
      </c>
      <c r="F37" s="98">
        <v>0</v>
      </c>
      <c r="G37" s="98">
        <v>0</v>
      </c>
      <c r="H37" s="98">
        <v>0</v>
      </c>
      <c r="I37" s="108">
        <f t="shared" si="1"/>
        <v>0</v>
      </c>
      <c r="J37" s="78" t="s">
        <v>1314</v>
      </c>
      <c r="K37" s="79" t="s">
        <v>349</v>
      </c>
      <c r="L37" s="80" t="s">
        <v>529</v>
      </c>
      <c r="M37" s="123" t="s">
        <v>1494</v>
      </c>
    </row>
    <row r="38" spans="1:13" s="9" customFormat="1" ht="174" customHeight="1" x14ac:dyDescent="0.2">
      <c r="A38" s="114" t="s">
        <v>797</v>
      </c>
      <c r="B38" s="107" t="s">
        <v>679</v>
      </c>
      <c r="C38" s="112" t="s">
        <v>197</v>
      </c>
      <c r="D38" s="112" t="s">
        <v>39</v>
      </c>
      <c r="E38" s="140" t="s">
        <v>679</v>
      </c>
      <c r="F38" s="98">
        <v>7375</v>
      </c>
      <c r="G38" s="98">
        <v>7375</v>
      </c>
      <c r="H38" s="98">
        <v>7375</v>
      </c>
      <c r="I38" s="108">
        <f t="shared" si="1"/>
        <v>22125</v>
      </c>
      <c r="J38" s="78" t="s">
        <v>1154</v>
      </c>
      <c r="K38" s="79" t="s">
        <v>349</v>
      </c>
      <c r="L38" s="80" t="s">
        <v>790</v>
      </c>
      <c r="M38" s="200" t="s">
        <v>1315</v>
      </c>
    </row>
    <row r="39" spans="1:13" s="9" customFormat="1" ht="72.95" customHeight="1" x14ac:dyDescent="0.2">
      <c r="A39" s="114" t="s">
        <v>798</v>
      </c>
      <c r="B39" s="107" t="s">
        <v>680</v>
      </c>
      <c r="C39" s="112" t="s">
        <v>199</v>
      </c>
      <c r="D39" s="112" t="s">
        <v>39</v>
      </c>
      <c r="E39" s="140" t="s">
        <v>789</v>
      </c>
      <c r="F39" s="98">
        <v>10000</v>
      </c>
      <c r="G39" s="98"/>
      <c r="H39" s="98"/>
      <c r="I39" s="108">
        <f t="shared" si="1"/>
        <v>10000</v>
      </c>
      <c r="J39" s="78" t="s">
        <v>1154</v>
      </c>
      <c r="K39" s="79">
        <v>2018</v>
      </c>
      <c r="L39" s="80" t="s">
        <v>790</v>
      </c>
      <c r="M39" s="126" t="s">
        <v>1502</v>
      </c>
    </row>
    <row r="40" spans="1:13" s="9" customFormat="1" ht="72.95" customHeight="1" x14ac:dyDescent="0.2">
      <c r="A40" s="114" t="s">
        <v>799</v>
      </c>
      <c r="B40" s="107" t="s">
        <v>681</v>
      </c>
      <c r="C40" s="112" t="s">
        <v>195</v>
      </c>
      <c r="D40" s="112" t="s">
        <v>39</v>
      </c>
      <c r="E40" s="141" t="s">
        <v>682</v>
      </c>
      <c r="F40" s="98">
        <v>168195</v>
      </c>
      <c r="G40" s="98">
        <v>168195</v>
      </c>
      <c r="H40" s="98">
        <v>168195</v>
      </c>
      <c r="I40" s="98">
        <f t="shared" si="1"/>
        <v>504585</v>
      </c>
      <c r="J40" s="78" t="s">
        <v>1152</v>
      </c>
      <c r="K40" s="79" t="s">
        <v>349</v>
      </c>
      <c r="L40" s="80" t="s">
        <v>790</v>
      </c>
      <c r="M40" s="126" t="s">
        <v>1512</v>
      </c>
    </row>
    <row r="41" spans="1:13" s="9" customFormat="1" ht="72.95" customHeight="1" x14ac:dyDescent="0.2">
      <c r="A41" s="114" t="s">
        <v>995</v>
      </c>
      <c r="B41" s="107" t="s">
        <v>994</v>
      </c>
      <c r="C41" s="112" t="s">
        <v>182</v>
      </c>
      <c r="D41" s="112" t="s">
        <v>40</v>
      </c>
      <c r="E41" s="75" t="s">
        <v>996</v>
      </c>
      <c r="F41" s="98">
        <v>0</v>
      </c>
      <c r="G41" s="98">
        <v>0</v>
      </c>
      <c r="H41" s="98">
        <v>0</v>
      </c>
      <c r="I41" s="98">
        <f t="shared" si="1"/>
        <v>0</v>
      </c>
      <c r="J41" s="78" t="s">
        <v>1155</v>
      </c>
      <c r="K41" s="79" t="s">
        <v>349</v>
      </c>
      <c r="L41" s="80" t="s">
        <v>790</v>
      </c>
      <c r="M41" s="126" t="s">
        <v>1316</v>
      </c>
    </row>
    <row r="42" spans="1:13" s="9" customFormat="1" ht="72.95" customHeight="1" x14ac:dyDescent="0.2">
      <c r="A42" s="114" t="s">
        <v>998</v>
      </c>
      <c r="B42" s="107" t="s">
        <v>997</v>
      </c>
      <c r="C42" s="112" t="s">
        <v>189</v>
      </c>
      <c r="D42" s="112" t="s">
        <v>40</v>
      </c>
      <c r="E42" s="75" t="s">
        <v>1317</v>
      </c>
      <c r="F42" s="98">
        <v>0</v>
      </c>
      <c r="G42" s="98">
        <v>0</v>
      </c>
      <c r="H42" s="98">
        <v>0</v>
      </c>
      <c r="I42" s="98">
        <f t="shared" si="1"/>
        <v>0</v>
      </c>
      <c r="J42" s="78" t="s">
        <v>1156</v>
      </c>
      <c r="K42" s="79" t="s">
        <v>448</v>
      </c>
      <c r="L42" s="80" t="s">
        <v>555</v>
      </c>
      <c r="M42" s="294" t="s">
        <v>1497</v>
      </c>
    </row>
    <row r="43" spans="1:13" s="9" customFormat="1" ht="72.95" customHeight="1" x14ac:dyDescent="0.2">
      <c r="A43" s="114" t="s">
        <v>999</v>
      </c>
      <c r="B43" s="107" t="s">
        <v>1000</v>
      </c>
      <c r="C43" s="112" t="s">
        <v>196</v>
      </c>
      <c r="D43" s="112" t="s">
        <v>39</v>
      </c>
      <c r="E43" s="75" t="s">
        <v>1001</v>
      </c>
      <c r="F43" s="98">
        <v>0</v>
      </c>
      <c r="G43" s="98">
        <v>0</v>
      </c>
      <c r="H43" s="98">
        <v>0</v>
      </c>
      <c r="I43" s="98">
        <f t="shared" si="1"/>
        <v>0</v>
      </c>
      <c r="J43" s="78" t="s">
        <v>1152</v>
      </c>
      <c r="K43" s="79" t="s">
        <v>448</v>
      </c>
      <c r="L43" s="80" t="s">
        <v>1002</v>
      </c>
      <c r="M43" s="123" t="s">
        <v>1529</v>
      </c>
    </row>
    <row r="44" spans="1:13" s="9" customFormat="1" ht="72.95" customHeight="1" x14ac:dyDescent="0.2">
      <c r="A44" s="114" t="s">
        <v>1227</v>
      </c>
      <c r="B44" s="107" t="s">
        <v>1228</v>
      </c>
      <c r="C44" s="112" t="s">
        <v>178</v>
      </c>
      <c r="D44" s="112" t="s">
        <v>40</v>
      </c>
      <c r="E44" s="75" t="s">
        <v>1229</v>
      </c>
      <c r="F44" s="98">
        <v>0</v>
      </c>
      <c r="G44" s="98">
        <v>1000</v>
      </c>
      <c r="H44" s="98">
        <v>1000</v>
      </c>
      <c r="I44" s="98">
        <f t="shared" si="1"/>
        <v>2000</v>
      </c>
      <c r="J44" s="78" t="s">
        <v>1155</v>
      </c>
      <c r="K44" s="79" t="s">
        <v>448</v>
      </c>
      <c r="L44" s="80" t="s">
        <v>790</v>
      </c>
      <c r="M44" s="126" t="s">
        <v>1503</v>
      </c>
    </row>
    <row r="45" spans="1:13" s="9" customFormat="1" ht="72.95" customHeight="1" x14ac:dyDescent="0.2">
      <c r="A45" s="114" t="s">
        <v>1254</v>
      </c>
      <c r="B45" s="107" t="s">
        <v>1255</v>
      </c>
      <c r="C45" s="112" t="s">
        <v>179</v>
      </c>
      <c r="D45" s="112" t="s">
        <v>40</v>
      </c>
      <c r="E45" s="75" t="s">
        <v>1256</v>
      </c>
      <c r="F45" s="98">
        <v>0</v>
      </c>
      <c r="G45" s="98">
        <v>0</v>
      </c>
      <c r="H45" s="98">
        <v>0</v>
      </c>
      <c r="I45" s="98">
        <f t="shared" si="1"/>
        <v>0</v>
      </c>
      <c r="J45" s="78" t="s">
        <v>1318</v>
      </c>
      <c r="K45" s="79" t="s">
        <v>349</v>
      </c>
      <c r="L45" s="80" t="s">
        <v>1257</v>
      </c>
      <c r="M45" s="143" t="s">
        <v>1482</v>
      </c>
    </row>
    <row r="46" spans="1:13" s="9" customFormat="1" ht="72.95" customHeight="1" x14ac:dyDescent="0.2">
      <c r="A46" s="114" t="s">
        <v>1258</v>
      </c>
      <c r="B46" s="107" t="s">
        <v>1260</v>
      </c>
      <c r="C46" s="112" t="s">
        <v>179</v>
      </c>
      <c r="D46" s="112" t="s">
        <v>39</v>
      </c>
      <c r="E46" s="75" t="s">
        <v>1262</v>
      </c>
      <c r="F46" s="98">
        <v>10000</v>
      </c>
      <c r="G46" s="98">
        <v>10000</v>
      </c>
      <c r="H46" s="98">
        <v>10000</v>
      </c>
      <c r="I46" s="98">
        <f t="shared" si="1"/>
        <v>30000</v>
      </c>
      <c r="J46" s="142" t="s">
        <v>1318</v>
      </c>
      <c r="K46" s="79" t="s">
        <v>349</v>
      </c>
      <c r="L46" s="80" t="s">
        <v>1257</v>
      </c>
      <c r="M46" s="143" t="s">
        <v>1283</v>
      </c>
    </row>
    <row r="47" spans="1:13" s="9" customFormat="1" ht="72.95" customHeight="1" x14ac:dyDescent="0.2">
      <c r="A47" s="114" t="s">
        <v>1259</v>
      </c>
      <c r="B47" s="107" t="s">
        <v>1261</v>
      </c>
      <c r="C47" s="112" t="s">
        <v>179</v>
      </c>
      <c r="D47" s="112" t="s">
        <v>39</v>
      </c>
      <c r="E47" s="75" t="s">
        <v>1319</v>
      </c>
      <c r="F47" s="98">
        <v>15000</v>
      </c>
      <c r="G47" s="98">
        <v>15000</v>
      </c>
      <c r="H47" s="98">
        <v>15000</v>
      </c>
      <c r="I47" s="98">
        <f t="shared" si="1"/>
        <v>45000</v>
      </c>
      <c r="J47" s="78" t="s">
        <v>1318</v>
      </c>
      <c r="K47" s="79" t="s">
        <v>349</v>
      </c>
      <c r="L47" s="80" t="s">
        <v>1257</v>
      </c>
      <c r="M47" s="126" t="s">
        <v>1284</v>
      </c>
    </row>
    <row r="48" spans="1:13" s="9" customFormat="1" ht="51" customHeight="1" x14ac:dyDescent="0.2">
      <c r="A48" s="29"/>
      <c r="B48" s="105"/>
      <c r="C48" s="30"/>
      <c r="D48" s="30"/>
      <c r="E48" s="25"/>
      <c r="F48" s="93"/>
      <c r="G48" s="93"/>
      <c r="H48" s="93"/>
      <c r="I48" s="93"/>
      <c r="J48" s="31"/>
      <c r="K48" s="31"/>
      <c r="L48" s="32"/>
      <c r="M48" s="33"/>
    </row>
    <row r="49" spans="1:39" s="4" customFormat="1" ht="32.1" customHeight="1" x14ac:dyDescent="0.25">
      <c r="A49" s="62"/>
      <c r="B49" s="63" t="s">
        <v>16</v>
      </c>
      <c r="C49" s="64"/>
      <c r="D49" s="64"/>
      <c r="E49" s="65"/>
      <c r="F49" s="92">
        <f>SUM(F50:F51)</f>
        <v>0</v>
      </c>
      <c r="G49" s="92">
        <f>SUM(G50:G51)</f>
        <v>500</v>
      </c>
      <c r="H49" s="92">
        <f>SUM(H50:H51)</f>
        <v>500</v>
      </c>
      <c r="I49" s="92">
        <f>SUM(I50:I51)</f>
        <v>1000</v>
      </c>
      <c r="J49" s="66"/>
      <c r="K49" s="67"/>
      <c r="L49" s="68"/>
      <c r="M49" s="68"/>
      <c r="R49" s="2"/>
      <c r="S49" s="2"/>
      <c r="T49" s="2"/>
      <c r="U49" s="2"/>
      <c r="V49" s="2"/>
      <c r="W49" s="2"/>
      <c r="X49" s="2"/>
      <c r="Y49" s="2"/>
      <c r="Z49" s="2"/>
      <c r="AA49" s="2"/>
      <c r="AB49" s="2"/>
      <c r="AC49" s="2"/>
      <c r="AD49" s="2"/>
      <c r="AE49" s="2"/>
      <c r="AF49" s="2"/>
      <c r="AG49" s="2"/>
      <c r="AH49" s="2"/>
      <c r="AI49" s="2"/>
      <c r="AJ49" s="2"/>
      <c r="AK49" s="2"/>
      <c r="AL49" s="2"/>
      <c r="AM49" s="2"/>
    </row>
    <row r="50" spans="1:39" s="2" customFormat="1" ht="92.25" customHeight="1" x14ac:dyDescent="0.25">
      <c r="A50" s="114" t="s">
        <v>71</v>
      </c>
      <c r="B50" s="107" t="s">
        <v>1320</v>
      </c>
      <c r="C50" s="112" t="s">
        <v>205</v>
      </c>
      <c r="D50" s="112" t="s">
        <v>40</v>
      </c>
      <c r="E50" s="76" t="s">
        <v>450</v>
      </c>
      <c r="F50" s="98"/>
      <c r="G50" s="98">
        <v>500</v>
      </c>
      <c r="H50" s="108">
        <v>500</v>
      </c>
      <c r="I50" s="108">
        <f>H50+G50+F50</f>
        <v>1000</v>
      </c>
      <c r="J50" s="113" t="s">
        <v>1154</v>
      </c>
      <c r="K50" s="77" t="s">
        <v>448</v>
      </c>
      <c r="L50" s="74" t="s">
        <v>395</v>
      </c>
      <c r="M50" s="126" t="s">
        <v>1399</v>
      </c>
    </row>
    <row r="51" spans="1:39" s="8" customFormat="1" ht="69.95" customHeight="1" x14ac:dyDescent="0.2">
      <c r="A51" s="35"/>
      <c r="B51" s="106"/>
      <c r="C51" s="34"/>
      <c r="D51" s="34"/>
      <c r="E51" s="26"/>
      <c r="F51" s="95"/>
      <c r="G51" s="95"/>
      <c r="H51" s="96"/>
      <c r="I51" s="94">
        <f>H51+G51+F51</f>
        <v>0</v>
      </c>
      <c r="J51" s="38"/>
      <c r="K51" s="37"/>
      <c r="L51" s="34"/>
      <c r="M51" s="120"/>
      <c r="R51" s="7"/>
      <c r="S51" s="7"/>
      <c r="T51" s="7"/>
      <c r="U51" s="7"/>
      <c r="V51" s="7"/>
      <c r="W51" s="7"/>
      <c r="X51" s="7"/>
      <c r="Y51" s="7"/>
      <c r="Z51" s="7"/>
      <c r="AA51" s="7"/>
      <c r="AB51" s="7"/>
      <c r="AC51" s="7"/>
      <c r="AD51" s="7"/>
      <c r="AE51" s="7"/>
      <c r="AF51" s="7"/>
      <c r="AG51" s="7"/>
      <c r="AH51" s="7"/>
      <c r="AI51" s="7"/>
      <c r="AJ51" s="7"/>
      <c r="AK51" s="7"/>
      <c r="AL51" s="7"/>
      <c r="AM51" s="7"/>
    </row>
    <row r="55" spans="1:39" hidden="1" x14ac:dyDescent="0.25">
      <c r="B55" s="110">
        <f>COUNTA(B50:B51,B29:B48,B15:B27)</f>
        <v>32</v>
      </c>
    </row>
    <row r="57" spans="1:39" hidden="1" x14ac:dyDescent="0.25"/>
    <row r="58" spans="1:39" hidden="1" x14ac:dyDescent="0.25">
      <c r="N58" s="51" t="s">
        <v>116</v>
      </c>
      <c r="O58" s="51" t="s">
        <v>117</v>
      </c>
      <c r="P58" s="51" t="s">
        <v>118</v>
      </c>
      <c r="Q58" s="51" t="s">
        <v>119</v>
      </c>
    </row>
    <row r="59" spans="1:39" ht="45" hidden="1" x14ac:dyDescent="0.25">
      <c r="N59" s="54" t="s">
        <v>167</v>
      </c>
      <c r="O59" s="54" t="s">
        <v>177</v>
      </c>
      <c r="P59" s="54" t="s">
        <v>204</v>
      </c>
    </row>
    <row r="60" spans="1:39" ht="45" hidden="1" x14ac:dyDescent="0.25">
      <c r="N60" s="54" t="s">
        <v>168</v>
      </c>
      <c r="O60" s="54" t="s">
        <v>178</v>
      </c>
      <c r="P60" s="54" t="s">
        <v>205</v>
      </c>
    </row>
    <row r="61" spans="1:39" ht="45" hidden="1" x14ac:dyDescent="0.2">
      <c r="N61" s="54" t="s">
        <v>169</v>
      </c>
      <c r="O61" s="54" t="s">
        <v>179</v>
      </c>
      <c r="P61" s="54" t="s">
        <v>206</v>
      </c>
      <c r="Q61" s="7"/>
    </row>
    <row r="62" spans="1:39" ht="45" hidden="1" x14ac:dyDescent="0.2">
      <c r="N62" s="54" t="s">
        <v>170</v>
      </c>
      <c r="O62" s="54" t="s">
        <v>180</v>
      </c>
      <c r="P62" s="57"/>
      <c r="Q62" s="9"/>
    </row>
    <row r="63" spans="1:39" ht="75" hidden="1" x14ac:dyDescent="0.25">
      <c r="N63" s="54" t="s">
        <v>171</v>
      </c>
      <c r="O63" s="54" t="s">
        <v>181</v>
      </c>
      <c r="P63" s="57"/>
    </row>
    <row r="64" spans="1:39" ht="45" hidden="1" x14ac:dyDescent="0.25">
      <c r="N64" s="54" t="s">
        <v>172</v>
      </c>
      <c r="O64" s="54" t="s">
        <v>182</v>
      </c>
      <c r="P64" s="57"/>
    </row>
    <row r="65" spans="14:17" ht="30" hidden="1" x14ac:dyDescent="0.2">
      <c r="N65" s="54" t="s">
        <v>173</v>
      </c>
      <c r="O65" s="54" t="s">
        <v>183</v>
      </c>
      <c r="P65" s="57"/>
      <c r="Q65" s="7"/>
    </row>
    <row r="66" spans="14:17" ht="45" hidden="1" x14ac:dyDescent="0.2">
      <c r="N66" s="54" t="s">
        <v>174</v>
      </c>
      <c r="O66" s="54" t="s">
        <v>184</v>
      </c>
      <c r="P66" s="57"/>
      <c r="Q66" s="9"/>
    </row>
    <row r="67" spans="14:17" ht="45" hidden="1" x14ac:dyDescent="0.25">
      <c r="N67" s="54" t="s">
        <v>175</v>
      </c>
      <c r="O67" s="54" t="s">
        <v>185</v>
      </c>
      <c r="P67" s="57"/>
    </row>
    <row r="68" spans="14:17" ht="60" hidden="1" x14ac:dyDescent="0.25">
      <c r="N68" s="54" t="s">
        <v>176</v>
      </c>
      <c r="O68" s="54" t="s">
        <v>186</v>
      </c>
      <c r="P68" s="57"/>
    </row>
    <row r="69" spans="14:17" ht="30" hidden="1" x14ac:dyDescent="0.2">
      <c r="N69" s="52"/>
      <c r="O69" s="54" t="s">
        <v>187</v>
      </c>
      <c r="P69" s="57"/>
      <c r="Q69" s="7"/>
    </row>
    <row r="70" spans="14:17" ht="45" hidden="1" x14ac:dyDescent="0.2">
      <c r="N70" s="53"/>
      <c r="O70" s="54" t="s">
        <v>188</v>
      </c>
      <c r="P70" s="57"/>
      <c r="Q70" s="9"/>
    </row>
    <row r="71" spans="14:17" ht="45" hidden="1" x14ac:dyDescent="0.25">
      <c r="N71" s="51"/>
      <c r="O71" s="54" t="s">
        <v>189</v>
      </c>
      <c r="P71" s="57"/>
    </row>
    <row r="72" spans="14:17" ht="30" hidden="1" x14ac:dyDescent="0.25">
      <c r="N72" s="51"/>
      <c r="O72" s="54" t="s">
        <v>190</v>
      </c>
      <c r="P72" s="57"/>
    </row>
    <row r="73" spans="14:17" ht="45" hidden="1" x14ac:dyDescent="0.25">
      <c r="N73" s="51"/>
      <c r="O73" s="54" t="s">
        <v>191</v>
      </c>
      <c r="P73" s="51"/>
    </row>
    <row r="74" spans="14:17" ht="30" hidden="1" x14ac:dyDescent="0.25">
      <c r="N74" s="51"/>
      <c r="O74" s="54" t="s">
        <v>192</v>
      </c>
      <c r="P74" s="51"/>
    </row>
    <row r="75" spans="14:17" ht="30" hidden="1" x14ac:dyDescent="0.25">
      <c r="N75" s="51"/>
      <c r="O75" s="54" t="s">
        <v>193</v>
      </c>
      <c r="P75" s="51"/>
    </row>
    <row r="76" spans="14:17" ht="45" hidden="1" x14ac:dyDescent="0.25">
      <c r="N76" s="51"/>
      <c r="O76" s="54" t="s">
        <v>194</v>
      </c>
      <c r="P76" s="51"/>
    </row>
    <row r="77" spans="14:17" ht="30" hidden="1" x14ac:dyDescent="0.25">
      <c r="N77" s="51"/>
      <c r="O77" s="54" t="s">
        <v>195</v>
      </c>
      <c r="P77" s="51"/>
    </row>
    <row r="78" spans="14:17" ht="30" hidden="1" x14ac:dyDescent="0.25">
      <c r="N78" s="51"/>
      <c r="O78" s="54" t="s">
        <v>196</v>
      </c>
      <c r="P78" s="51"/>
    </row>
    <row r="79" spans="14:17" ht="45" hidden="1" x14ac:dyDescent="0.25">
      <c r="N79" s="51"/>
      <c r="O79" s="54" t="s">
        <v>197</v>
      </c>
      <c r="P79" s="51"/>
    </row>
    <row r="80" spans="14:17" ht="30" hidden="1" x14ac:dyDescent="0.25">
      <c r="N80" s="51"/>
      <c r="O80" s="54" t="s">
        <v>198</v>
      </c>
      <c r="P80" s="51"/>
    </row>
    <row r="81" spans="14:16" ht="30" hidden="1" x14ac:dyDescent="0.25">
      <c r="N81" s="51"/>
      <c r="O81" s="54" t="s">
        <v>199</v>
      </c>
      <c r="P81" s="51"/>
    </row>
    <row r="82" spans="14:16" ht="60" hidden="1" x14ac:dyDescent="0.25">
      <c r="N82" s="51"/>
      <c r="O82" s="54" t="s">
        <v>200</v>
      </c>
      <c r="P82" s="51"/>
    </row>
    <row r="83" spans="14:16" ht="30" hidden="1" x14ac:dyDescent="0.25">
      <c r="N83" s="51"/>
      <c r="O83" s="54" t="s">
        <v>201</v>
      </c>
      <c r="P83" s="51"/>
    </row>
    <row r="84" spans="14:16" ht="45" hidden="1" x14ac:dyDescent="0.25">
      <c r="N84" s="51"/>
      <c r="O84" s="54" t="s">
        <v>202</v>
      </c>
      <c r="P84" s="51"/>
    </row>
    <row r="85" spans="14:16" ht="45" hidden="1" x14ac:dyDescent="0.25">
      <c r="N85" s="51"/>
      <c r="O85" s="54" t="s">
        <v>203</v>
      </c>
      <c r="P85" s="51"/>
    </row>
    <row r="86" spans="14:16" hidden="1" x14ac:dyDescent="0.25"/>
    <row r="87" spans="14:16" hidden="1" x14ac:dyDescent="0.25"/>
  </sheetData>
  <mergeCells count="22">
    <mergeCell ref="A13:B13"/>
    <mergeCell ref="D8:D11"/>
    <mergeCell ref="E8:E11"/>
    <mergeCell ref="F8:F11"/>
    <mergeCell ref="G8:G11"/>
    <mergeCell ref="H8:H11"/>
    <mergeCell ref="I8:I11"/>
    <mergeCell ref="M8:M11"/>
    <mergeCell ref="A6:J6"/>
    <mergeCell ref="K6:L6"/>
    <mergeCell ref="J8:J11"/>
    <mergeCell ref="K8:K11"/>
    <mergeCell ref="L8:L11"/>
    <mergeCell ref="A7:J7"/>
    <mergeCell ref="A8:A11"/>
    <mergeCell ref="B8:B11"/>
    <mergeCell ref="C8:C11"/>
    <mergeCell ref="A1:L1"/>
    <mergeCell ref="A2:L2"/>
    <mergeCell ref="A3:L3"/>
    <mergeCell ref="A4:L4"/>
    <mergeCell ref="A5:L5"/>
  </mergeCells>
  <dataValidations count="4">
    <dataValidation type="list" allowBlank="1" showInputMessage="1" showErrorMessage="1" sqref="C15:C27">
      <formula1>$N$59:$N$68</formula1>
    </dataValidation>
    <dataValidation type="list" allowBlank="1" showInputMessage="1" showErrorMessage="1" sqref="C50:C51">
      <formula1>$P$59:$P$61</formula1>
    </dataValidation>
    <dataValidation type="list" allowBlank="1" showInputMessage="1" showErrorMessage="1" sqref="C29:C48">
      <formula1>$O$59:$O$85</formula1>
    </dataValidation>
    <dataValidation type="list" allowBlank="1" showInputMessage="1" showErrorMessage="1" sqref="D50:D51 D29:D48 D15:D27">
      <formula1>#REF!</formula1>
    </dataValidation>
  </dataValidations>
  <pageMargins left="0.25" right="0.25" top="0.75" bottom="0.75" header="0.3" footer="0.3"/>
  <pageSetup paperSize="8"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79"/>
  <sheetViews>
    <sheetView zoomScale="115" zoomScaleNormal="115" workbookViewId="0">
      <selection activeCell="A4" sqref="A4:L4"/>
    </sheetView>
  </sheetViews>
  <sheetFormatPr defaultColWidth="9.140625" defaultRowHeight="12.75" x14ac:dyDescent="0.25"/>
  <cols>
    <col min="1" max="1" width="6.140625" style="18" customWidth="1"/>
    <col min="2" max="2" width="42.42578125" style="19" customWidth="1"/>
    <col min="3" max="3" width="46" style="3" customWidth="1"/>
    <col min="4" max="4" width="14.28515625" style="3" customWidth="1"/>
    <col min="5" max="5" width="35.140625" style="3" customWidth="1"/>
    <col min="6" max="6" width="17.7109375" style="15" customWidth="1"/>
    <col min="7" max="7" width="14.42578125" style="15" customWidth="1"/>
    <col min="8" max="8" width="11.28515625" style="14" customWidth="1"/>
    <col min="9" max="9" width="11.28515625" style="15" customWidth="1"/>
    <col min="10" max="10" width="45.7109375" style="16" customWidth="1"/>
    <col min="11" max="11" width="12.28515625" style="17" customWidth="1"/>
    <col min="12" max="12" width="23.42578125" style="1" customWidth="1"/>
    <col min="13" max="13" width="79.85546875" style="1" customWidth="1"/>
    <col min="14" max="16" width="36.7109375" style="2" customWidth="1"/>
    <col min="17" max="37" width="9.140625" style="2"/>
    <col min="38" max="16384" width="9.140625" style="3"/>
  </cols>
  <sheetData>
    <row r="1" spans="1:37" s="124" customFormat="1" ht="24.75" customHeight="1" x14ac:dyDescent="0.25">
      <c r="A1" s="270"/>
      <c r="B1" s="271"/>
      <c r="C1" s="271"/>
      <c r="D1" s="271"/>
      <c r="E1" s="271"/>
      <c r="F1" s="271"/>
      <c r="G1" s="271"/>
      <c r="H1" s="271"/>
      <c r="I1" s="271"/>
      <c r="J1" s="271"/>
      <c r="K1" s="271"/>
      <c r="L1" s="271"/>
    </row>
    <row r="2" spans="1:37" s="124" customFormat="1" ht="19.5" customHeight="1" x14ac:dyDescent="0.25">
      <c r="A2" s="270"/>
      <c r="B2" s="271"/>
      <c r="C2" s="271"/>
      <c r="D2" s="271"/>
      <c r="E2" s="271"/>
      <c r="F2" s="271"/>
      <c r="G2" s="271"/>
      <c r="H2" s="271"/>
      <c r="I2" s="271"/>
      <c r="J2" s="271"/>
      <c r="K2" s="271"/>
      <c r="L2" s="271"/>
    </row>
    <row r="3" spans="1:37" s="124" customFormat="1" ht="20.25" customHeight="1" x14ac:dyDescent="0.25">
      <c r="A3" s="270"/>
      <c r="B3" s="271"/>
      <c r="C3" s="271"/>
      <c r="D3" s="271"/>
      <c r="E3" s="271"/>
      <c r="F3" s="271"/>
      <c r="G3" s="271"/>
      <c r="H3" s="271"/>
      <c r="I3" s="271"/>
      <c r="J3" s="271"/>
      <c r="K3" s="271"/>
      <c r="L3" s="271"/>
    </row>
    <row r="4" spans="1:37" s="2" customFormat="1" ht="12.75" customHeight="1" x14ac:dyDescent="0.25">
      <c r="A4" s="272"/>
      <c r="B4" s="273"/>
      <c r="C4" s="273"/>
      <c r="D4" s="273"/>
      <c r="E4" s="273"/>
      <c r="F4" s="273"/>
      <c r="G4" s="273"/>
      <c r="H4" s="273"/>
      <c r="I4" s="273"/>
      <c r="J4" s="273"/>
      <c r="K4" s="273"/>
      <c r="L4" s="273"/>
      <c r="M4" s="70"/>
    </row>
    <row r="5" spans="1:37" s="2" customFormat="1" ht="16.5" customHeight="1" x14ac:dyDescent="0.25">
      <c r="A5" s="272"/>
      <c r="B5" s="273"/>
      <c r="C5" s="273"/>
      <c r="D5" s="273"/>
      <c r="E5" s="273"/>
      <c r="F5" s="273"/>
      <c r="G5" s="273"/>
      <c r="H5" s="273"/>
      <c r="I5" s="273"/>
      <c r="J5" s="273"/>
      <c r="K5" s="273"/>
      <c r="L5" s="273"/>
      <c r="M5" s="70"/>
    </row>
    <row r="6" spans="1:37" s="2" customFormat="1" ht="43.5" customHeight="1" x14ac:dyDescent="0.25">
      <c r="A6" s="274" t="s">
        <v>1370</v>
      </c>
      <c r="B6" s="275"/>
      <c r="C6" s="275"/>
      <c r="D6" s="275"/>
      <c r="E6" s="275"/>
      <c r="F6" s="275"/>
      <c r="G6" s="275"/>
      <c r="H6" s="275"/>
      <c r="I6" s="275"/>
      <c r="J6" s="275"/>
      <c r="K6" s="276"/>
      <c r="L6" s="276"/>
      <c r="M6" s="70"/>
    </row>
    <row r="7" spans="1:37" s="2" customFormat="1" ht="43.5" customHeight="1" x14ac:dyDescent="0.25">
      <c r="A7" s="277" t="s">
        <v>17</v>
      </c>
      <c r="B7" s="275"/>
      <c r="C7" s="275"/>
      <c r="D7" s="275"/>
      <c r="E7" s="275"/>
      <c r="F7" s="275"/>
      <c r="G7" s="275"/>
      <c r="H7" s="275"/>
      <c r="I7" s="275"/>
      <c r="J7" s="275"/>
      <c r="K7" s="186"/>
      <c r="L7" s="186"/>
      <c r="M7" s="70"/>
    </row>
    <row r="8" spans="1:37" ht="12.75" customHeight="1" x14ac:dyDescent="0.25">
      <c r="A8" s="278" t="s">
        <v>0</v>
      </c>
      <c r="B8" s="279" t="s">
        <v>314</v>
      </c>
      <c r="C8" s="258" t="s">
        <v>313</v>
      </c>
      <c r="D8" s="258" t="s">
        <v>315</v>
      </c>
      <c r="E8" s="258" t="s">
        <v>336</v>
      </c>
      <c r="F8" s="269" t="s">
        <v>318</v>
      </c>
      <c r="G8" s="264" t="s">
        <v>319</v>
      </c>
      <c r="H8" s="264" t="s">
        <v>317</v>
      </c>
      <c r="I8" s="267" t="s">
        <v>320</v>
      </c>
      <c r="J8" s="261" t="s">
        <v>321</v>
      </c>
      <c r="K8" s="262" t="s">
        <v>322</v>
      </c>
      <c r="L8" s="263" t="s">
        <v>323</v>
      </c>
      <c r="M8" s="237" t="s">
        <v>115</v>
      </c>
    </row>
    <row r="9" spans="1:37" ht="12.75" customHeight="1" x14ac:dyDescent="0.25">
      <c r="A9" s="278"/>
      <c r="B9" s="279"/>
      <c r="C9" s="259"/>
      <c r="D9" s="259"/>
      <c r="E9" s="259"/>
      <c r="F9" s="269"/>
      <c r="G9" s="265"/>
      <c r="H9" s="265"/>
      <c r="I9" s="267"/>
      <c r="J9" s="261"/>
      <c r="K9" s="262"/>
      <c r="L9" s="263"/>
      <c r="M9" s="238"/>
    </row>
    <row r="10" spans="1:37" ht="15" customHeight="1" x14ac:dyDescent="0.25">
      <c r="A10" s="278"/>
      <c r="B10" s="279"/>
      <c r="C10" s="259"/>
      <c r="D10" s="259"/>
      <c r="E10" s="259"/>
      <c r="F10" s="269" t="s">
        <v>316</v>
      </c>
      <c r="G10" s="265"/>
      <c r="H10" s="265"/>
      <c r="I10" s="267"/>
      <c r="J10" s="261"/>
      <c r="K10" s="262"/>
      <c r="L10" s="263"/>
      <c r="M10" s="238"/>
    </row>
    <row r="11" spans="1:37" ht="107.25" customHeight="1" x14ac:dyDescent="0.25">
      <c r="A11" s="278"/>
      <c r="B11" s="279"/>
      <c r="C11" s="260"/>
      <c r="D11" s="260"/>
      <c r="E11" s="260"/>
      <c r="F11" s="269"/>
      <c r="G11" s="266"/>
      <c r="H11" s="266"/>
      <c r="I11" s="267"/>
      <c r="J11" s="261"/>
      <c r="K11" s="262"/>
      <c r="L11" s="263"/>
      <c r="M11" s="239"/>
    </row>
    <row r="12" spans="1:37" ht="42" customHeight="1" x14ac:dyDescent="0.25">
      <c r="A12" s="187"/>
      <c r="B12" s="60"/>
      <c r="C12" s="60"/>
      <c r="D12" s="60"/>
      <c r="E12" s="60"/>
      <c r="F12" s="188"/>
      <c r="G12" s="188"/>
      <c r="H12" s="189"/>
      <c r="I12" s="188"/>
      <c r="J12" s="174"/>
      <c r="K12" s="175"/>
      <c r="L12" s="176"/>
      <c r="M12" s="58"/>
    </row>
    <row r="13" spans="1:37" s="4" customFormat="1" ht="38.25" customHeight="1" x14ac:dyDescent="0.25">
      <c r="A13" s="268" t="s">
        <v>18</v>
      </c>
      <c r="B13" s="268"/>
      <c r="C13" s="24"/>
      <c r="D13" s="24"/>
      <c r="E13" s="61"/>
      <c r="F13" s="91">
        <f>F14+F53+F60+F106+F126</f>
        <v>63875</v>
      </c>
      <c r="G13" s="91">
        <f>G14+G53+G60+G106+G126</f>
        <v>116140</v>
      </c>
      <c r="H13" s="91">
        <f>H14+H53+H60+H106+H126</f>
        <v>78664</v>
      </c>
      <c r="I13" s="91">
        <f>I14+I53+I60+I106+I126</f>
        <v>258679</v>
      </c>
      <c r="J13" s="5"/>
      <c r="K13" s="6"/>
      <c r="L13" s="173"/>
      <c r="M13" s="173"/>
      <c r="N13" s="2"/>
      <c r="O13" s="2"/>
      <c r="P13" s="2"/>
      <c r="Q13" s="2"/>
      <c r="R13" s="2"/>
      <c r="S13" s="2"/>
      <c r="T13" s="2"/>
      <c r="U13" s="2"/>
      <c r="V13" s="2"/>
      <c r="W13" s="2"/>
      <c r="X13" s="2"/>
      <c r="Y13" s="2"/>
      <c r="Z13" s="2"/>
      <c r="AA13" s="2"/>
      <c r="AB13" s="2"/>
      <c r="AC13" s="2"/>
      <c r="AD13" s="2"/>
      <c r="AE13" s="2"/>
      <c r="AF13" s="2"/>
      <c r="AG13" s="2"/>
      <c r="AH13" s="2"/>
      <c r="AI13" s="2"/>
      <c r="AJ13" s="2"/>
      <c r="AK13" s="2"/>
    </row>
    <row r="14" spans="1:37" s="4" customFormat="1" ht="32.1" customHeight="1" x14ac:dyDescent="0.25">
      <c r="A14" s="69"/>
      <c r="B14" s="102" t="s">
        <v>19</v>
      </c>
      <c r="C14" s="64"/>
      <c r="D14" s="64"/>
      <c r="E14" s="65"/>
      <c r="F14" s="92">
        <f>SUM(F15:F52)</f>
        <v>63095</v>
      </c>
      <c r="G14" s="92">
        <f>SUM(G15:G52)</f>
        <v>84060</v>
      </c>
      <c r="H14" s="92">
        <f>SUM(H15:H52)</f>
        <v>78064</v>
      </c>
      <c r="I14" s="92">
        <f>SUM(I15:I52)</f>
        <v>225219</v>
      </c>
      <c r="J14" s="66"/>
      <c r="K14" s="67"/>
      <c r="L14" s="68"/>
      <c r="M14" s="68"/>
      <c r="Q14" s="2"/>
      <c r="R14" s="2"/>
      <c r="S14" s="2"/>
      <c r="T14" s="2"/>
      <c r="U14" s="2"/>
      <c r="V14" s="2"/>
      <c r="W14" s="2"/>
      <c r="X14" s="2"/>
      <c r="Y14" s="2"/>
      <c r="Z14" s="2"/>
      <c r="AA14" s="2"/>
      <c r="AB14" s="2"/>
      <c r="AC14" s="2"/>
      <c r="AD14" s="2"/>
      <c r="AE14" s="2"/>
      <c r="AF14" s="2"/>
      <c r="AG14" s="2"/>
      <c r="AH14" s="2"/>
      <c r="AI14" s="2"/>
      <c r="AJ14" s="2"/>
      <c r="AK14" s="2"/>
    </row>
    <row r="15" spans="1:37" s="144" customFormat="1" ht="74.099999999999994" customHeight="1" x14ac:dyDescent="0.25">
      <c r="A15" s="114" t="s">
        <v>72</v>
      </c>
      <c r="B15" s="104" t="s">
        <v>1331</v>
      </c>
      <c r="C15" s="112" t="s">
        <v>211</v>
      </c>
      <c r="D15" s="74" t="s">
        <v>40</v>
      </c>
      <c r="E15" s="76" t="s">
        <v>438</v>
      </c>
      <c r="F15" s="99">
        <v>300</v>
      </c>
      <c r="G15" s="99">
        <v>600</v>
      </c>
      <c r="H15" s="100">
        <v>600</v>
      </c>
      <c r="I15" s="108">
        <f>H15+G15+F15</f>
        <v>1500</v>
      </c>
      <c r="J15" s="132" t="s">
        <v>1160</v>
      </c>
      <c r="K15" s="77" t="s">
        <v>349</v>
      </c>
      <c r="L15" s="74" t="s">
        <v>445</v>
      </c>
      <c r="M15" s="80" t="s">
        <v>1332</v>
      </c>
    </row>
    <row r="16" spans="1:37" s="145" customFormat="1" ht="69.95" customHeight="1" x14ac:dyDescent="0.2">
      <c r="A16" s="114" t="s">
        <v>73</v>
      </c>
      <c r="B16" s="104" t="s">
        <v>437</v>
      </c>
      <c r="C16" s="112" t="s">
        <v>212</v>
      </c>
      <c r="D16" s="74" t="s">
        <v>40</v>
      </c>
      <c r="E16" s="76" t="s">
        <v>439</v>
      </c>
      <c r="F16" s="99">
        <v>100</v>
      </c>
      <c r="G16" s="99">
        <v>200</v>
      </c>
      <c r="H16" s="100">
        <v>200</v>
      </c>
      <c r="I16" s="108">
        <f t="shared" ref="I16:I39" si="0">H16+G16+F16</f>
        <v>500</v>
      </c>
      <c r="J16" s="132" t="s">
        <v>1160</v>
      </c>
      <c r="K16" s="77" t="s">
        <v>349</v>
      </c>
      <c r="L16" s="74" t="s">
        <v>445</v>
      </c>
      <c r="M16" s="80" t="s">
        <v>1285</v>
      </c>
    </row>
    <row r="17" spans="1:13" s="177" customFormat="1" ht="81.95" customHeight="1" x14ac:dyDescent="0.2">
      <c r="A17" s="114" t="s">
        <v>74</v>
      </c>
      <c r="B17" s="104" t="s">
        <v>1333</v>
      </c>
      <c r="C17" s="112" t="s">
        <v>209</v>
      </c>
      <c r="D17" s="74" t="s">
        <v>40</v>
      </c>
      <c r="E17" s="76" t="s">
        <v>440</v>
      </c>
      <c r="F17" s="99">
        <v>400</v>
      </c>
      <c r="G17" s="99">
        <v>500</v>
      </c>
      <c r="H17" s="100">
        <v>500</v>
      </c>
      <c r="I17" s="108">
        <f t="shared" si="0"/>
        <v>1400</v>
      </c>
      <c r="J17" s="132" t="s">
        <v>1160</v>
      </c>
      <c r="K17" s="77" t="s">
        <v>349</v>
      </c>
      <c r="L17" s="74" t="s">
        <v>445</v>
      </c>
      <c r="M17" s="126" t="s">
        <v>1286</v>
      </c>
    </row>
    <row r="18" spans="1:13" s="177" customFormat="1" ht="51" customHeight="1" x14ac:dyDescent="0.2">
      <c r="A18" s="114" t="s">
        <v>823</v>
      </c>
      <c r="B18" s="104" t="s">
        <v>501</v>
      </c>
      <c r="C18" s="112" t="s">
        <v>210</v>
      </c>
      <c r="D18" s="74" t="s">
        <v>40</v>
      </c>
      <c r="E18" s="76" t="s">
        <v>498</v>
      </c>
      <c r="F18" s="99">
        <v>1900</v>
      </c>
      <c r="G18" s="99">
        <v>7200</v>
      </c>
      <c r="H18" s="100">
        <v>700</v>
      </c>
      <c r="I18" s="108">
        <f t="shared" si="0"/>
        <v>9800</v>
      </c>
      <c r="J18" s="132" t="s">
        <v>1159</v>
      </c>
      <c r="K18" s="77" t="s">
        <v>504</v>
      </c>
      <c r="L18" s="74" t="s">
        <v>505</v>
      </c>
      <c r="M18" s="126" t="s">
        <v>1437</v>
      </c>
    </row>
    <row r="19" spans="1:13" s="177" customFormat="1" ht="87.95" customHeight="1" x14ac:dyDescent="0.2">
      <c r="A19" s="114" t="s">
        <v>824</v>
      </c>
      <c r="B19" s="104" t="s">
        <v>502</v>
      </c>
      <c r="C19" s="112" t="s">
        <v>211</v>
      </c>
      <c r="D19" s="74" t="s">
        <v>40</v>
      </c>
      <c r="E19" s="75" t="s">
        <v>499</v>
      </c>
      <c r="F19" s="99">
        <v>450</v>
      </c>
      <c r="G19" s="99">
        <v>700</v>
      </c>
      <c r="H19" s="100">
        <v>400</v>
      </c>
      <c r="I19" s="108">
        <f t="shared" si="0"/>
        <v>1550</v>
      </c>
      <c r="J19" s="132" t="s">
        <v>1159</v>
      </c>
      <c r="K19" s="77" t="s">
        <v>504</v>
      </c>
      <c r="L19" s="74" t="s">
        <v>505</v>
      </c>
      <c r="M19" s="126" t="s">
        <v>1438</v>
      </c>
    </row>
    <row r="20" spans="1:13" s="177" customFormat="1" ht="111.75" customHeight="1" x14ac:dyDescent="0.2">
      <c r="A20" s="114" t="s">
        <v>825</v>
      </c>
      <c r="B20" s="104" t="s">
        <v>503</v>
      </c>
      <c r="C20" s="112" t="s">
        <v>215</v>
      </c>
      <c r="D20" s="74" t="s">
        <v>40</v>
      </c>
      <c r="E20" s="76" t="s">
        <v>500</v>
      </c>
      <c r="F20" s="108">
        <v>500</v>
      </c>
      <c r="G20" s="108">
        <v>400</v>
      </c>
      <c r="H20" s="108">
        <v>500</v>
      </c>
      <c r="I20" s="108">
        <f t="shared" si="0"/>
        <v>1400</v>
      </c>
      <c r="J20" s="132" t="s">
        <v>1159</v>
      </c>
      <c r="K20" s="78" t="s">
        <v>504</v>
      </c>
      <c r="L20" s="97" t="s">
        <v>505</v>
      </c>
      <c r="M20" s="295" t="s">
        <v>1439</v>
      </c>
    </row>
    <row r="21" spans="1:13" s="177" customFormat="1" ht="108" customHeight="1" x14ac:dyDescent="0.2">
      <c r="A21" s="114" t="s">
        <v>826</v>
      </c>
      <c r="B21" s="104" t="s">
        <v>558</v>
      </c>
      <c r="C21" s="112" t="s">
        <v>215</v>
      </c>
      <c r="D21" s="74" t="s">
        <v>40</v>
      </c>
      <c r="E21" s="76" t="s">
        <v>809</v>
      </c>
      <c r="F21" s="98">
        <v>500</v>
      </c>
      <c r="G21" s="98">
        <v>500</v>
      </c>
      <c r="H21" s="98">
        <v>500</v>
      </c>
      <c r="I21" s="108">
        <f t="shared" si="0"/>
        <v>1500</v>
      </c>
      <c r="J21" s="132" t="s">
        <v>1169</v>
      </c>
      <c r="K21" s="78" t="s">
        <v>349</v>
      </c>
      <c r="L21" s="97" t="s">
        <v>559</v>
      </c>
      <c r="M21" s="126" t="s">
        <v>1415</v>
      </c>
    </row>
    <row r="22" spans="1:13" s="177" customFormat="1" ht="51" customHeight="1" x14ac:dyDescent="0.2">
      <c r="A22" s="114" t="s">
        <v>827</v>
      </c>
      <c r="B22" s="104" t="s">
        <v>579</v>
      </c>
      <c r="C22" s="112" t="s">
        <v>211</v>
      </c>
      <c r="D22" s="74" t="s">
        <v>40</v>
      </c>
      <c r="E22" s="76" t="s">
        <v>810</v>
      </c>
      <c r="F22" s="98">
        <v>1080</v>
      </c>
      <c r="G22" s="98">
        <v>1000</v>
      </c>
      <c r="H22" s="108">
        <v>500</v>
      </c>
      <c r="I22" s="108">
        <f t="shared" si="0"/>
        <v>2580</v>
      </c>
      <c r="J22" s="113" t="s">
        <v>1334</v>
      </c>
      <c r="K22" s="78" t="s">
        <v>349</v>
      </c>
      <c r="L22" s="97" t="s">
        <v>587</v>
      </c>
      <c r="M22" s="126" t="s">
        <v>1548</v>
      </c>
    </row>
    <row r="23" spans="1:13" s="177" customFormat="1" ht="51" customHeight="1" x14ac:dyDescent="0.2">
      <c r="A23" s="114" t="s">
        <v>828</v>
      </c>
      <c r="B23" s="103" t="s">
        <v>811</v>
      </c>
      <c r="C23" s="112" t="s">
        <v>212</v>
      </c>
      <c r="D23" s="74" t="s">
        <v>40</v>
      </c>
      <c r="E23" s="76" t="s">
        <v>1203</v>
      </c>
      <c r="F23" s="98">
        <v>100</v>
      </c>
      <c r="G23" s="98">
        <v>90</v>
      </c>
      <c r="H23" s="108">
        <v>90</v>
      </c>
      <c r="I23" s="108">
        <f t="shared" si="0"/>
        <v>280</v>
      </c>
      <c r="J23" s="132" t="s">
        <v>1173</v>
      </c>
      <c r="K23" s="78" t="s">
        <v>349</v>
      </c>
      <c r="L23" s="97" t="s">
        <v>587</v>
      </c>
      <c r="M23" s="126" t="s">
        <v>1418</v>
      </c>
    </row>
    <row r="24" spans="1:13" s="177" customFormat="1" ht="51" customHeight="1" x14ac:dyDescent="0.2">
      <c r="A24" s="114" t="s">
        <v>829</v>
      </c>
      <c r="B24" s="104" t="s">
        <v>580</v>
      </c>
      <c r="C24" s="112" t="s">
        <v>214</v>
      </c>
      <c r="D24" s="74" t="s">
        <v>40</v>
      </c>
      <c r="E24" s="76" t="s">
        <v>1335</v>
      </c>
      <c r="F24" s="98">
        <v>45</v>
      </c>
      <c r="G24" s="98">
        <v>600</v>
      </c>
      <c r="H24" s="108"/>
      <c r="I24" s="108">
        <f t="shared" si="0"/>
        <v>645</v>
      </c>
      <c r="J24" s="132" t="s">
        <v>1173</v>
      </c>
      <c r="K24" s="78" t="s">
        <v>585</v>
      </c>
      <c r="L24" s="97" t="s">
        <v>587</v>
      </c>
      <c r="M24" s="126" t="s">
        <v>1419</v>
      </c>
    </row>
    <row r="25" spans="1:13" s="177" customFormat="1" ht="51" customHeight="1" x14ac:dyDescent="0.2">
      <c r="A25" s="114" t="s">
        <v>830</v>
      </c>
      <c r="B25" s="104" t="s">
        <v>581</v>
      </c>
      <c r="C25" s="112" t="s">
        <v>217</v>
      </c>
      <c r="D25" s="74" t="s">
        <v>40</v>
      </c>
      <c r="E25" s="76" t="s">
        <v>582</v>
      </c>
      <c r="F25" s="98">
        <v>500</v>
      </c>
      <c r="G25" s="98"/>
      <c r="H25" s="108"/>
      <c r="I25" s="108">
        <f t="shared" si="0"/>
        <v>500</v>
      </c>
      <c r="J25" s="132" t="s">
        <v>1173</v>
      </c>
      <c r="K25" s="78" t="s">
        <v>586</v>
      </c>
      <c r="L25" s="97" t="s">
        <v>587</v>
      </c>
      <c r="M25" s="126" t="s">
        <v>1461</v>
      </c>
    </row>
    <row r="26" spans="1:13" s="177" customFormat="1" ht="85.5" customHeight="1" x14ac:dyDescent="0.2">
      <c r="A26" s="114" t="s">
        <v>831</v>
      </c>
      <c r="B26" s="103" t="s">
        <v>583</v>
      </c>
      <c r="C26" s="112" t="s">
        <v>215</v>
      </c>
      <c r="D26" s="74" t="s">
        <v>40</v>
      </c>
      <c r="E26" s="76" t="s">
        <v>584</v>
      </c>
      <c r="F26" s="98">
        <v>100</v>
      </c>
      <c r="G26" s="98">
        <v>100</v>
      </c>
      <c r="H26" s="108">
        <v>100</v>
      </c>
      <c r="I26" s="108">
        <f t="shared" si="0"/>
        <v>300</v>
      </c>
      <c r="J26" s="132" t="s">
        <v>1173</v>
      </c>
      <c r="K26" s="78" t="s">
        <v>349</v>
      </c>
      <c r="L26" s="97" t="s">
        <v>587</v>
      </c>
      <c r="M26" s="296" t="s">
        <v>1462</v>
      </c>
    </row>
    <row r="27" spans="1:13" s="177" customFormat="1" ht="51" customHeight="1" x14ac:dyDescent="0.2">
      <c r="A27" s="114" t="s">
        <v>832</v>
      </c>
      <c r="B27" s="104" t="s">
        <v>604</v>
      </c>
      <c r="C27" s="112" t="s">
        <v>217</v>
      </c>
      <c r="D27" s="74" t="s">
        <v>40</v>
      </c>
      <c r="E27" s="75" t="s">
        <v>608</v>
      </c>
      <c r="F27" s="99">
        <v>0</v>
      </c>
      <c r="G27" s="99">
        <v>0</v>
      </c>
      <c r="H27" s="100">
        <v>2400</v>
      </c>
      <c r="I27" s="108">
        <f t="shared" si="0"/>
        <v>2400</v>
      </c>
      <c r="J27" s="146" t="s">
        <v>1172</v>
      </c>
      <c r="K27" s="78" t="s">
        <v>553</v>
      </c>
      <c r="L27" s="80" t="s">
        <v>613</v>
      </c>
      <c r="M27" s="126" t="s">
        <v>1408</v>
      </c>
    </row>
    <row r="28" spans="1:13" s="177" customFormat="1" ht="51" customHeight="1" x14ac:dyDescent="0.2">
      <c r="A28" s="114" t="s">
        <v>833</v>
      </c>
      <c r="B28" s="103" t="s">
        <v>605</v>
      </c>
      <c r="C28" s="112" t="s">
        <v>211</v>
      </c>
      <c r="D28" s="74" t="s">
        <v>40</v>
      </c>
      <c r="E28" s="75" t="s">
        <v>609</v>
      </c>
      <c r="F28" s="99">
        <v>190</v>
      </c>
      <c r="G28" s="99">
        <v>200</v>
      </c>
      <c r="H28" s="100">
        <v>210</v>
      </c>
      <c r="I28" s="108">
        <f t="shared" si="0"/>
        <v>600</v>
      </c>
      <c r="J28" s="146" t="s">
        <v>1172</v>
      </c>
      <c r="K28" s="78" t="s">
        <v>349</v>
      </c>
      <c r="L28" s="80" t="s">
        <v>613</v>
      </c>
      <c r="M28" s="126" t="s">
        <v>1409</v>
      </c>
    </row>
    <row r="29" spans="1:13" s="177" customFormat="1" ht="51" customHeight="1" x14ac:dyDescent="0.2">
      <c r="A29" s="114" t="s">
        <v>834</v>
      </c>
      <c r="B29" s="104" t="s">
        <v>606</v>
      </c>
      <c r="C29" s="112" t="s">
        <v>212</v>
      </c>
      <c r="D29" s="74" t="s">
        <v>40</v>
      </c>
      <c r="E29" s="76" t="s">
        <v>610</v>
      </c>
      <c r="F29" s="108">
        <v>24</v>
      </c>
      <c r="G29" s="108">
        <v>50</v>
      </c>
      <c r="H29" s="108">
        <v>124</v>
      </c>
      <c r="I29" s="108">
        <f t="shared" si="0"/>
        <v>198</v>
      </c>
      <c r="J29" s="146" t="s">
        <v>1172</v>
      </c>
      <c r="K29" s="78" t="s">
        <v>349</v>
      </c>
      <c r="L29" s="80" t="s">
        <v>613</v>
      </c>
      <c r="M29" s="126" t="s">
        <v>1410</v>
      </c>
    </row>
    <row r="30" spans="1:13" s="177" customFormat="1" ht="51" customHeight="1" x14ac:dyDescent="0.2">
      <c r="A30" s="114" t="s">
        <v>835</v>
      </c>
      <c r="B30" s="104" t="s">
        <v>607</v>
      </c>
      <c r="C30" s="112" t="s">
        <v>215</v>
      </c>
      <c r="D30" s="74" t="s">
        <v>40</v>
      </c>
      <c r="E30" s="76" t="s">
        <v>611</v>
      </c>
      <c r="F30" s="98">
        <v>0</v>
      </c>
      <c r="G30" s="98">
        <v>0</v>
      </c>
      <c r="H30" s="98">
        <v>0</v>
      </c>
      <c r="I30" s="108">
        <f t="shared" si="0"/>
        <v>0</v>
      </c>
      <c r="J30" s="146" t="s">
        <v>1172</v>
      </c>
      <c r="K30" s="78" t="s">
        <v>349</v>
      </c>
      <c r="L30" s="80" t="s">
        <v>613</v>
      </c>
      <c r="M30" s="126" t="s">
        <v>1411</v>
      </c>
    </row>
    <row r="31" spans="1:13" s="177" customFormat="1" ht="164.25" customHeight="1" x14ac:dyDescent="0.2">
      <c r="A31" s="114" t="s">
        <v>836</v>
      </c>
      <c r="B31" s="103" t="s">
        <v>640</v>
      </c>
      <c r="C31" s="112" t="s">
        <v>211</v>
      </c>
      <c r="D31" s="74" t="s">
        <v>39</v>
      </c>
      <c r="E31" s="76" t="s">
        <v>640</v>
      </c>
      <c r="F31" s="98">
        <v>17036</v>
      </c>
      <c r="G31" s="98">
        <v>17000</v>
      </c>
      <c r="H31" s="98">
        <v>17000</v>
      </c>
      <c r="I31" s="108">
        <f t="shared" si="0"/>
        <v>51036</v>
      </c>
      <c r="J31" s="135" t="s">
        <v>641</v>
      </c>
      <c r="K31" s="78" t="s">
        <v>349</v>
      </c>
      <c r="L31" s="97" t="s">
        <v>642</v>
      </c>
      <c r="M31" s="193" t="s">
        <v>1384</v>
      </c>
    </row>
    <row r="32" spans="1:13" s="177" customFormat="1" ht="51" customHeight="1" x14ac:dyDescent="0.2">
      <c r="A32" s="114" t="s">
        <v>837</v>
      </c>
      <c r="B32" s="103" t="s">
        <v>643</v>
      </c>
      <c r="C32" s="112" t="s">
        <v>211</v>
      </c>
      <c r="D32" s="74" t="s">
        <v>39</v>
      </c>
      <c r="E32" s="76" t="s">
        <v>643</v>
      </c>
      <c r="F32" s="98">
        <v>0</v>
      </c>
      <c r="G32" s="98">
        <v>0</v>
      </c>
      <c r="H32" s="98">
        <v>0</v>
      </c>
      <c r="I32" s="108">
        <f t="shared" si="0"/>
        <v>0</v>
      </c>
      <c r="J32" s="135" t="s">
        <v>644</v>
      </c>
      <c r="K32" s="78" t="s">
        <v>349</v>
      </c>
      <c r="L32" s="97" t="s">
        <v>645</v>
      </c>
      <c r="M32" s="126" t="s">
        <v>1423</v>
      </c>
    </row>
    <row r="33" spans="1:13" s="177" customFormat="1" ht="74.099999999999994" customHeight="1" x14ac:dyDescent="0.2">
      <c r="A33" s="114" t="s">
        <v>838</v>
      </c>
      <c r="B33" s="103" t="s">
        <v>725</v>
      </c>
      <c r="C33" s="112" t="s">
        <v>208</v>
      </c>
      <c r="D33" s="74" t="s">
        <v>40</v>
      </c>
      <c r="E33" s="76" t="s">
        <v>1225</v>
      </c>
      <c r="F33" s="98">
        <v>0</v>
      </c>
      <c r="G33" s="98">
        <v>0</v>
      </c>
      <c r="H33" s="98">
        <v>0</v>
      </c>
      <c r="I33" s="108">
        <f t="shared" si="0"/>
        <v>0</v>
      </c>
      <c r="J33" s="135" t="s">
        <v>1158</v>
      </c>
      <c r="K33" s="78" t="s">
        <v>349</v>
      </c>
      <c r="L33" s="97" t="s">
        <v>642</v>
      </c>
      <c r="M33" s="135" t="s">
        <v>1336</v>
      </c>
    </row>
    <row r="34" spans="1:13" s="177" customFormat="1" ht="80.25" customHeight="1" x14ac:dyDescent="0.2">
      <c r="A34" s="114" t="s">
        <v>839</v>
      </c>
      <c r="B34" s="103" t="s">
        <v>726</v>
      </c>
      <c r="C34" s="112" t="s">
        <v>218</v>
      </c>
      <c r="D34" s="74" t="s">
        <v>40</v>
      </c>
      <c r="E34" s="76" t="s">
        <v>728</v>
      </c>
      <c r="F34" s="98">
        <v>3000</v>
      </c>
      <c r="G34" s="98">
        <v>3000</v>
      </c>
      <c r="H34" s="98">
        <v>3000</v>
      </c>
      <c r="I34" s="108">
        <f t="shared" si="0"/>
        <v>9000</v>
      </c>
      <c r="J34" s="135" t="s">
        <v>1157</v>
      </c>
      <c r="K34" s="78" t="s">
        <v>349</v>
      </c>
      <c r="L34" s="97" t="s">
        <v>730</v>
      </c>
      <c r="M34" s="126" t="s">
        <v>1424</v>
      </c>
    </row>
    <row r="35" spans="1:13" s="177" customFormat="1" ht="51" customHeight="1" x14ac:dyDescent="0.2">
      <c r="A35" s="114" t="s">
        <v>840</v>
      </c>
      <c r="B35" s="103" t="s">
        <v>1224</v>
      </c>
      <c r="C35" s="112" t="s">
        <v>218</v>
      </c>
      <c r="D35" s="74" t="s">
        <v>40</v>
      </c>
      <c r="E35" s="76" t="s">
        <v>729</v>
      </c>
      <c r="F35" s="98">
        <v>3000</v>
      </c>
      <c r="G35" s="98">
        <v>3000</v>
      </c>
      <c r="H35" s="98">
        <v>3000</v>
      </c>
      <c r="I35" s="108">
        <f t="shared" si="0"/>
        <v>9000</v>
      </c>
      <c r="J35" s="135" t="s">
        <v>1158</v>
      </c>
      <c r="K35" s="78" t="s">
        <v>349</v>
      </c>
      <c r="L35" s="97" t="s">
        <v>642</v>
      </c>
      <c r="M35" s="194" t="s">
        <v>1385</v>
      </c>
    </row>
    <row r="36" spans="1:13" s="177" customFormat="1" ht="51" customHeight="1" x14ac:dyDescent="0.2">
      <c r="A36" s="114" t="s">
        <v>841</v>
      </c>
      <c r="B36" s="103" t="s">
        <v>727</v>
      </c>
      <c r="C36" s="112" t="s">
        <v>218</v>
      </c>
      <c r="D36" s="74" t="s">
        <v>40</v>
      </c>
      <c r="E36" s="76" t="s">
        <v>1337</v>
      </c>
      <c r="F36" s="98">
        <v>0</v>
      </c>
      <c r="G36" s="98">
        <v>0</v>
      </c>
      <c r="H36" s="98">
        <v>0</v>
      </c>
      <c r="I36" s="108">
        <f t="shared" si="0"/>
        <v>0</v>
      </c>
      <c r="J36" s="135" t="s">
        <v>1163</v>
      </c>
      <c r="K36" s="78" t="s">
        <v>349</v>
      </c>
      <c r="L36" s="97" t="s">
        <v>731</v>
      </c>
      <c r="M36" s="194" t="s">
        <v>1386</v>
      </c>
    </row>
    <row r="37" spans="1:13" s="177" customFormat="1" ht="357" customHeight="1" x14ac:dyDescent="0.2">
      <c r="A37" s="114" t="s">
        <v>842</v>
      </c>
      <c r="B37" s="103" t="s">
        <v>732</v>
      </c>
      <c r="C37" s="112" t="s">
        <v>219</v>
      </c>
      <c r="D37" s="74" t="s">
        <v>40</v>
      </c>
      <c r="E37" s="76" t="s">
        <v>733</v>
      </c>
      <c r="F37" s="98">
        <v>19340</v>
      </c>
      <c r="G37" s="98">
        <v>19340</v>
      </c>
      <c r="H37" s="98">
        <v>19340</v>
      </c>
      <c r="I37" s="108">
        <f t="shared" si="0"/>
        <v>58020</v>
      </c>
      <c r="J37" s="135" t="s">
        <v>1158</v>
      </c>
      <c r="K37" s="78" t="s">
        <v>349</v>
      </c>
      <c r="L37" s="97" t="s">
        <v>734</v>
      </c>
      <c r="M37" s="194" t="s">
        <v>1387</v>
      </c>
    </row>
    <row r="38" spans="1:13" s="177" customFormat="1" ht="109.5" customHeight="1" x14ac:dyDescent="0.2">
      <c r="A38" s="114" t="s">
        <v>843</v>
      </c>
      <c r="B38" s="103" t="s">
        <v>735</v>
      </c>
      <c r="C38" s="112" t="s">
        <v>220</v>
      </c>
      <c r="D38" s="74" t="s">
        <v>40</v>
      </c>
      <c r="E38" s="76" t="s">
        <v>736</v>
      </c>
      <c r="F38" s="98">
        <v>3000</v>
      </c>
      <c r="G38" s="98">
        <v>3000</v>
      </c>
      <c r="H38" s="98">
        <v>3000</v>
      </c>
      <c r="I38" s="108">
        <f t="shared" si="0"/>
        <v>9000</v>
      </c>
      <c r="J38" s="135" t="s">
        <v>1158</v>
      </c>
      <c r="K38" s="78" t="s">
        <v>349</v>
      </c>
      <c r="L38" s="97" t="s">
        <v>642</v>
      </c>
      <c r="M38" s="194" t="s">
        <v>1388</v>
      </c>
    </row>
    <row r="39" spans="1:13" s="177" customFormat="1" ht="63.75" customHeight="1" x14ac:dyDescent="0.2">
      <c r="A39" s="114" t="s">
        <v>1003</v>
      </c>
      <c r="B39" s="103" t="s">
        <v>1308</v>
      </c>
      <c r="C39" s="112" t="s">
        <v>213</v>
      </c>
      <c r="D39" s="74" t="s">
        <v>40</v>
      </c>
      <c r="E39" s="76" t="s">
        <v>1004</v>
      </c>
      <c r="F39" s="98">
        <v>0</v>
      </c>
      <c r="G39" s="98">
        <v>0</v>
      </c>
      <c r="H39" s="98">
        <v>0</v>
      </c>
      <c r="I39" s="98">
        <f t="shared" si="0"/>
        <v>0</v>
      </c>
      <c r="J39" s="135" t="s">
        <v>1158</v>
      </c>
      <c r="K39" s="78" t="s">
        <v>349</v>
      </c>
      <c r="L39" s="97" t="s">
        <v>642</v>
      </c>
      <c r="M39" s="195" t="s">
        <v>1389</v>
      </c>
    </row>
    <row r="40" spans="1:13" s="177" customFormat="1" ht="51" customHeight="1" x14ac:dyDescent="0.2">
      <c r="A40" s="114" t="s">
        <v>1047</v>
      </c>
      <c r="B40" s="103" t="s">
        <v>1020</v>
      </c>
      <c r="C40" s="112" t="s">
        <v>217</v>
      </c>
      <c r="D40" s="74" t="s">
        <v>40</v>
      </c>
      <c r="E40" s="147" t="s">
        <v>1021</v>
      </c>
      <c r="F40" s="148"/>
      <c r="G40" s="148">
        <v>1500</v>
      </c>
      <c r="H40" s="149">
        <v>3500</v>
      </c>
      <c r="I40" s="150">
        <v>5000</v>
      </c>
      <c r="J40" s="151" t="s">
        <v>1167</v>
      </c>
      <c r="K40" s="152" t="s">
        <v>1022</v>
      </c>
      <c r="L40" s="97" t="s">
        <v>1023</v>
      </c>
      <c r="M40" s="126" t="s">
        <v>1375</v>
      </c>
    </row>
    <row r="41" spans="1:13" s="177" customFormat="1" ht="51" customHeight="1" x14ac:dyDescent="0.2">
      <c r="A41" s="114" t="s">
        <v>1054</v>
      </c>
      <c r="B41" s="103" t="s">
        <v>1048</v>
      </c>
      <c r="C41" s="112" t="s">
        <v>217</v>
      </c>
      <c r="D41" s="74" t="s">
        <v>114</v>
      </c>
      <c r="E41" s="75" t="s">
        <v>1338</v>
      </c>
      <c r="F41" s="178">
        <v>700</v>
      </c>
      <c r="G41" s="178"/>
      <c r="H41" s="179"/>
      <c r="I41" s="153">
        <f t="shared" ref="I41:I50" si="1">H41+G41+F41</f>
        <v>700</v>
      </c>
      <c r="J41" s="132" t="s">
        <v>1168</v>
      </c>
      <c r="K41" s="77">
        <v>2018</v>
      </c>
      <c r="L41" s="97" t="s">
        <v>1049</v>
      </c>
      <c r="M41" s="128" t="s">
        <v>1287</v>
      </c>
    </row>
    <row r="42" spans="1:13" s="177" customFormat="1" ht="71.099999999999994" customHeight="1" x14ac:dyDescent="0.2">
      <c r="A42" s="114" t="s">
        <v>1055</v>
      </c>
      <c r="B42" s="103" t="s">
        <v>1020</v>
      </c>
      <c r="C42" s="112" t="s">
        <v>217</v>
      </c>
      <c r="D42" s="74" t="s">
        <v>40</v>
      </c>
      <c r="E42" s="75" t="s">
        <v>1056</v>
      </c>
      <c r="F42" s="178"/>
      <c r="G42" s="178">
        <v>2000</v>
      </c>
      <c r="H42" s="179"/>
      <c r="I42" s="153">
        <f t="shared" si="1"/>
        <v>2000</v>
      </c>
      <c r="J42" s="132" t="s">
        <v>1174</v>
      </c>
      <c r="K42" s="77">
        <v>2019</v>
      </c>
      <c r="L42" s="97" t="s">
        <v>669</v>
      </c>
      <c r="M42" s="128" t="s">
        <v>1287</v>
      </c>
    </row>
    <row r="43" spans="1:13" s="177" customFormat="1" ht="51" customHeight="1" x14ac:dyDescent="0.2">
      <c r="A43" s="114" t="s">
        <v>1099</v>
      </c>
      <c r="B43" s="103" t="s">
        <v>1020</v>
      </c>
      <c r="C43" s="112" t="s">
        <v>217</v>
      </c>
      <c r="D43" s="74" t="s">
        <v>40</v>
      </c>
      <c r="E43" s="180" t="s">
        <v>1057</v>
      </c>
      <c r="F43" s="178">
        <v>200</v>
      </c>
      <c r="G43" s="178">
        <v>1000</v>
      </c>
      <c r="H43" s="179">
        <v>1000</v>
      </c>
      <c r="I43" s="153">
        <f t="shared" si="1"/>
        <v>2200</v>
      </c>
      <c r="J43" s="132" t="s">
        <v>1170</v>
      </c>
      <c r="K43" s="77">
        <v>2020</v>
      </c>
      <c r="L43" s="74" t="s">
        <v>1058</v>
      </c>
      <c r="M43" s="126" t="s">
        <v>1287</v>
      </c>
    </row>
    <row r="44" spans="1:13" s="177" customFormat="1" ht="51" customHeight="1" x14ac:dyDescent="0.2">
      <c r="A44" s="114" t="s">
        <v>1100</v>
      </c>
      <c r="B44" s="104" t="s">
        <v>1087</v>
      </c>
      <c r="C44" s="112" t="s">
        <v>211</v>
      </c>
      <c r="D44" s="74" t="s">
        <v>40</v>
      </c>
      <c r="E44" s="75" t="s">
        <v>1092</v>
      </c>
      <c r="F44" s="178">
        <v>1500</v>
      </c>
      <c r="G44" s="178">
        <v>1500</v>
      </c>
      <c r="H44" s="179">
        <v>1500</v>
      </c>
      <c r="I44" s="153">
        <f t="shared" si="1"/>
        <v>4500</v>
      </c>
      <c r="J44" s="132" t="s">
        <v>1339</v>
      </c>
      <c r="K44" s="77" t="s">
        <v>349</v>
      </c>
      <c r="L44" s="158" t="s">
        <v>1093</v>
      </c>
      <c r="M44" s="126" t="s">
        <v>1535</v>
      </c>
    </row>
    <row r="45" spans="1:13" s="177" customFormat="1" ht="51" customHeight="1" x14ac:dyDescent="0.2">
      <c r="A45" s="114" t="s">
        <v>1101</v>
      </c>
      <c r="B45" s="104" t="s">
        <v>1088</v>
      </c>
      <c r="C45" s="112" t="s">
        <v>215</v>
      </c>
      <c r="D45" s="74" t="s">
        <v>40</v>
      </c>
      <c r="E45" s="75" t="s">
        <v>1094</v>
      </c>
      <c r="F45" s="178">
        <v>5500</v>
      </c>
      <c r="G45" s="178">
        <v>7000</v>
      </c>
      <c r="H45" s="179">
        <v>9500</v>
      </c>
      <c r="I45" s="153">
        <f t="shared" si="1"/>
        <v>22000</v>
      </c>
      <c r="J45" s="132" t="s">
        <v>1340</v>
      </c>
      <c r="K45" s="77" t="s">
        <v>349</v>
      </c>
      <c r="L45" s="158" t="s">
        <v>1093</v>
      </c>
      <c r="M45" s="126" t="s">
        <v>1535</v>
      </c>
    </row>
    <row r="46" spans="1:13" s="177" customFormat="1" ht="51" customHeight="1" x14ac:dyDescent="0.2">
      <c r="A46" s="114" t="s">
        <v>1102</v>
      </c>
      <c r="B46" s="104" t="s">
        <v>1089</v>
      </c>
      <c r="C46" s="112" t="s">
        <v>212</v>
      </c>
      <c r="D46" s="74" t="s">
        <v>40</v>
      </c>
      <c r="E46" s="75" t="s">
        <v>1095</v>
      </c>
      <c r="F46" s="178">
        <v>500</v>
      </c>
      <c r="G46" s="178">
        <v>500</v>
      </c>
      <c r="H46" s="179">
        <v>700</v>
      </c>
      <c r="I46" s="153">
        <f t="shared" si="1"/>
        <v>1700</v>
      </c>
      <c r="J46" s="132" t="s">
        <v>1340</v>
      </c>
      <c r="K46" s="77" t="s">
        <v>349</v>
      </c>
      <c r="L46" s="158" t="s">
        <v>1093</v>
      </c>
      <c r="M46" s="126" t="s">
        <v>1535</v>
      </c>
    </row>
    <row r="47" spans="1:13" s="177" customFormat="1" ht="51" customHeight="1" x14ac:dyDescent="0.2">
      <c r="A47" s="114" t="s">
        <v>1103</v>
      </c>
      <c r="B47" s="104" t="s">
        <v>1090</v>
      </c>
      <c r="C47" s="112" t="s">
        <v>216</v>
      </c>
      <c r="D47" s="74" t="s">
        <v>40</v>
      </c>
      <c r="E47" s="75" t="s">
        <v>1096</v>
      </c>
      <c r="F47" s="178">
        <v>1000</v>
      </c>
      <c r="G47" s="178">
        <v>1000</v>
      </c>
      <c r="H47" s="181">
        <v>1000</v>
      </c>
      <c r="I47" s="153">
        <f t="shared" si="1"/>
        <v>3000</v>
      </c>
      <c r="J47" s="132" t="s">
        <v>1340</v>
      </c>
      <c r="K47" s="77" t="s">
        <v>349</v>
      </c>
      <c r="L47" s="158" t="s">
        <v>1093</v>
      </c>
      <c r="M47" s="126" t="s">
        <v>1535</v>
      </c>
    </row>
    <row r="48" spans="1:13" s="177" customFormat="1" ht="51" customHeight="1" x14ac:dyDescent="0.2">
      <c r="A48" s="114" t="s">
        <v>1104</v>
      </c>
      <c r="B48" s="104" t="s">
        <v>1341</v>
      </c>
      <c r="C48" s="112" t="s">
        <v>217</v>
      </c>
      <c r="D48" s="74" t="s">
        <v>40</v>
      </c>
      <c r="E48" s="75" t="s">
        <v>1097</v>
      </c>
      <c r="F48" s="178"/>
      <c r="G48" s="178">
        <v>6000</v>
      </c>
      <c r="H48" s="181"/>
      <c r="I48" s="153">
        <f t="shared" si="1"/>
        <v>6000</v>
      </c>
      <c r="J48" s="132" t="s">
        <v>1340</v>
      </c>
      <c r="K48" s="77">
        <v>2019</v>
      </c>
      <c r="L48" s="158" t="s">
        <v>1093</v>
      </c>
      <c r="M48" s="154" t="s">
        <v>1288</v>
      </c>
    </row>
    <row r="49" spans="1:29" s="177" customFormat="1" ht="51" customHeight="1" x14ac:dyDescent="0.2">
      <c r="A49" s="114" t="s">
        <v>1105</v>
      </c>
      <c r="B49" s="104" t="s">
        <v>1341</v>
      </c>
      <c r="C49" s="112" t="s">
        <v>217</v>
      </c>
      <c r="D49" s="74" t="s">
        <v>40</v>
      </c>
      <c r="E49" s="76" t="s">
        <v>1342</v>
      </c>
      <c r="F49" s="153"/>
      <c r="G49" s="153">
        <v>550</v>
      </c>
      <c r="H49" s="153">
        <v>2200</v>
      </c>
      <c r="I49" s="153">
        <f t="shared" si="1"/>
        <v>2750</v>
      </c>
      <c r="J49" s="132" t="s">
        <v>1340</v>
      </c>
      <c r="K49" s="78" t="s">
        <v>448</v>
      </c>
      <c r="L49" s="158" t="s">
        <v>1093</v>
      </c>
      <c r="M49" s="126" t="s">
        <v>1536</v>
      </c>
    </row>
    <row r="50" spans="1:29" s="177" customFormat="1" ht="93.75" customHeight="1" x14ac:dyDescent="0.2">
      <c r="A50" s="114" t="s">
        <v>1106</v>
      </c>
      <c r="B50" s="104" t="s">
        <v>1091</v>
      </c>
      <c r="C50" s="112" t="s">
        <v>218</v>
      </c>
      <c r="D50" s="74" t="s">
        <v>40</v>
      </c>
      <c r="E50" s="76" t="s">
        <v>1098</v>
      </c>
      <c r="F50" s="155"/>
      <c r="G50" s="155">
        <v>1200</v>
      </c>
      <c r="H50" s="155"/>
      <c r="I50" s="153">
        <f t="shared" si="1"/>
        <v>1200</v>
      </c>
      <c r="J50" s="132" t="s">
        <v>1340</v>
      </c>
      <c r="K50" s="78" t="s">
        <v>552</v>
      </c>
      <c r="L50" s="158" t="s">
        <v>1093</v>
      </c>
      <c r="M50" s="126" t="s">
        <v>1535</v>
      </c>
    </row>
    <row r="51" spans="1:29" s="183" customFormat="1" ht="51" customHeight="1" x14ac:dyDescent="0.2">
      <c r="A51" s="49"/>
      <c r="B51" s="101"/>
      <c r="C51" s="30"/>
      <c r="D51" s="34"/>
      <c r="E51" s="182"/>
      <c r="F51" s="23"/>
      <c r="G51" s="23"/>
      <c r="H51" s="111"/>
      <c r="I51" s="13"/>
      <c r="J51" s="73"/>
      <c r="K51" s="48"/>
      <c r="L51" s="47"/>
      <c r="M51" s="90"/>
    </row>
    <row r="52" spans="1:29" s="118" customFormat="1" ht="32.1" customHeight="1" x14ac:dyDescent="0.25">
      <c r="A52" s="62"/>
      <c r="B52" s="102" t="s">
        <v>20</v>
      </c>
      <c r="C52" s="64"/>
      <c r="D52" s="64"/>
      <c r="E52" s="65"/>
      <c r="F52" s="92">
        <f>SUM(F53:F58)</f>
        <v>2130</v>
      </c>
      <c r="G52" s="92">
        <f>SUM(G53:G58)</f>
        <v>4330</v>
      </c>
      <c r="H52" s="92">
        <f>SUM(H53:H58)</f>
        <v>6500</v>
      </c>
      <c r="I52" s="92">
        <f>SUM(I53:I58)</f>
        <v>12960</v>
      </c>
      <c r="J52" s="66"/>
      <c r="K52" s="67"/>
      <c r="L52" s="68"/>
      <c r="M52" s="68"/>
      <c r="N52" s="121"/>
      <c r="O52" s="121"/>
      <c r="P52" s="121"/>
      <c r="Q52" s="121"/>
      <c r="R52" s="121"/>
      <c r="S52" s="121"/>
      <c r="T52" s="121"/>
      <c r="U52" s="121"/>
      <c r="V52" s="121"/>
      <c r="W52" s="121"/>
      <c r="X52" s="121"/>
      <c r="Y52" s="121"/>
      <c r="Z52" s="121"/>
      <c r="AA52" s="121"/>
      <c r="AB52" s="121"/>
      <c r="AC52" s="121"/>
    </row>
    <row r="53" spans="1:29" s="144" customFormat="1" ht="74.099999999999994" customHeight="1" x14ac:dyDescent="0.25">
      <c r="A53" s="114" t="s">
        <v>75</v>
      </c>
      <c r="B53" s="104" t="s">
        <v>510</v>
      </c>
      <c r="C53" s="112" t="s">
        <v>227</v>
      </c>
      <c r="D53" s="112" t="s">
        <v>40</v>
      </c>
      <c r="E53" s="76" t="s">
        <v>812</v>
      </c>
      <c r="F53" s="98">
        <v>280</v>
      </c>
      <c r="G53" s="98">
        <v>1780</v>
      </c>
      <c r="H53" s="108">
        <v>300</v>
      </c>
      <c r="I53" s="108">
        <f>H53+G53+F53</f>
        <v>2360</v>
      </c>
      <c r="J53" s="132" t="s">
        <v>1159</v>
      </c>
      <c r="K53" s="78" t="s">
        <v>504</v>
      </c>
      <c r="L53" s="129" t="s">
        <v>505</v>
      </c>
      <c r="M53" s="126" t="s">
        <v>1440</v>
      </c>
    </row>
    <row r="54" spans="1:29" s="144" customFormat="1" ht="66.95" customHeight="1" x14ac:dyDescent="0.25">
      <c r="A54" s="114" t="s">
        <v>76</v>
      </c>
      <c r="B54" s="104" t="s">
        <v>509</v>
      </c>
      <c r="C54" s="112" t="s">
        <v>228</v>
      </c>
      <c r="D54" s="74" t="s">
        <v>40</v>
      </c>
      <c r="E54" s="75" t="s">
        <v>506</v>
      </c>
      <c r="F54" s="99">
        <v>1400</v>
      </c>
      <c r="G54" s="99">
        <v>1400</v>
      </c>
      <c r="H54" s="100">
        <v>1500</v>
      </c>
      <c r="I54" s="108">
        <f>H54+G54+F54</f>
        <v>4300</v>
      </c>
      <c r="J54" s="132" t="s">
        <v>1159</v>
      </c>
      <c r="K54" s="78" t="s">
        <v>504</v>
      </c>
      <c r="L54" s="129" t="s">
        <v>505</v>
      </c>
      <c r="M54" s="295" t="s">
        <v>1441</v>
      </c>
    </row>
    <row r="55" spans="1:29" s="144" customFormat="1" ht="50.25" customHeight="1" x14ac:dyDescent="0.25">
      <c r="A55" s="114" t="s">
        <v>77</v>
      </c>
      <c r="B55" s="104" t="s">
        <v>508</v>
      </c>
      <c r="C55" s="112" t="s">
        <v>229</v>
      </c>
      <c r="D55" s="112" t="s">
        <v>114</v>
      </c>
      <c r="E55" s="76" t="s">
        <v>507</v>
      </c>
      <c r="F55" s="108">
        <v>0</v>
      </c>
      <c r="G55" s="108">
        <v>0</v>
      </c>
      <c r="H55" s="108">
        <v>3500</v>
      </c>
      <c r="I55" s="108">
        <f>H55+G55+F55</f>
        <v>3500</v>
      </c>
      <c r="J55" s="132" t="s">
        <v>1159</v>
      </c>
      <c r="K55" s="78" t="s">
        <v>327</v>
      </c>
      <c r="L55" s="97" t="s">
        <v>505</v>
      </c>
      <c r="M55" s="126" t="s">
        <v>1442</v>
      </c>
    </row>
    <row r="56" spans="1:29" s="145" customFormat="1" ht="69.95" customHeight="1" x14ac:dyDescent="0.2">
      <c r="A56" s="114" t="s">
        <v>844</v>
      </c>
      <c r="B56" s="103" t="s">
        <v>560</v>
      </c>
      <c r="C56" s="74" t="s">
        <v>221</v>
      </c>
      <c r="D56" s="74" t="s">
        <v>114</v>
      </c>
      <c r="E56" s="75" t="s">
        <v>561</v>
      </c>
      <c r="F56" s="99">
        <v>300</v>
      </c>
      <c r="G56" s="99">
        <v>600</v>
      </c>
      <c r="H56" s="100">
        <v>1200</v>
      </c>
      <c r="I56" s="108">
        <f>H56+G56+F56</f>
        <v>2100</v>
      </c>
      <c r="J56" s="132" t="s">
        <v>1169</v>
      </c>
      <c r="K56" s="77" t="s">
        <v>349</v>
      </c>
      <c r="L56" s="74" t="s">
        <v>559</v>
      </c>
      <c r="M56" s="80" t="s">
        <v>1343</v>
      </c>
    </row>
    <row r="57" spans="1:29" s="145" customFormat="1" ht="69.95" customHeight="1" x14ac:dyDescent="0.2">
      <c r="A57" s="114" t="s">
        <v>845</v>
      </c>
      <c r="B57" s="104" t="s">
        <v>612</v>
      </c>
      <c r="C57" s="74" t="s">
        <v>227</v>
      </c>
      <c r="D57" s="74" t="s">
        <v>40</v>
      </c>
      <c r="E57" s="75" t="s">
        <v>813</v>
      </c>
      <c r="F57" s="99">
        <v>150</v>
      </c>
      <c r="G57" s="99">
        <v>550</v>
      </c>
      <c r="H57" s="100">
        <v>0</v>
      </c>
      <c r="I57" s="108">
        <f>H57+G57+F57</f>
        <v>700</v>
      </c>
      <c r="J57" s="146" t="s">
        <v>1172</v>
      </c>
      <c r="K57" s="79" t="s">
        <v>585</v>
      </c>
      <c r="L57" s="80" t="s">
        <v>613</v>
      </c>
      <c r="M57" s="75" t="s">
        <v>1289</v>
      </c>
    </row>
    <row r="58" spans="1:29" s="117" customFormat="1" ht="69.95" customHeight="1" x14ac:dyDescent="0.2">
      <c r="A58" s="49"/>
      <c r="B58" s="101"/>
      <c r="C58" s="34"/>
      <c r="D58" s="34"/>
      <c r="E58" s="26"/>
      <c r="F58" s="95"/>
      <c r="G58" s="95"/>
      <c r="H58" s="96"/>
      <c r="I58" s="94"/>
      <c r="J58" s="73"/>
      <c r="K58" s="48"/>
      <c r="L58" s="47"/>
      <c r="M58" s="47"/>
    </row>
    <row r="59" spans="1:29" s="118" customFormat="1" ht="32.1" customHeight="1" x14ac:dyDescent="0.25">
      <c r="A59" s="62"/>
      <c r="B59" s="102" t="s">
        <v>21</v>
      </c>
      <c r="C59" s="64"/>
      <c r="D59" s="64"/>
      <c r="E59" s="65"/>
      <c r="F59" s="92">
        <f>SUM(F60:F104)</f>
        <v>442835</v>
      </c>
      <c r="G59" s="92">
        <f>SUM(G60:G104)</f>
        <v>436990</v>
      </c>
      <c r="H59" s="92">
        <f>SUM(H60:H104)</f>
        <v>355295</v>
      </c>
      <c r="I59" s="92">
        <f>SUM(I60:I104)</f>
        <v>1235120</v>
      </c>
      <c r="J59" s="66"/>
      <c r="K59" s="67"/>
      <c r="L59" s="68"/>
      <c r="M59" s="68"/>
      <c r="N59" s="121"/>
      <c r="O59" s="121"/>
      <c r="P59" s="121"/>
      <c r="Q59" s="121"/>
      <c r="R59" s="121"/>
      <c r="S59" s="121"/>
      <c r="T59" s="121"/>
      <c r="U59" s="121"/>
      <c r="V59" s="121"/>
      <c r="W59" s="121"/>
      <c r="X59" s="121"/>
      <c r="Y59" s="121"/>
      <c r="Z59" s="121"/>
      <c r="AA59" s="121"/>
      <c r="AB59" s="121"/>
      <c r="AC59" s="121"/>
    </row>
    <row r="60" spans="1:29" s="144" customFormat="1" ht="72.95" customHeight="1" x14ac:dyDescent="0.25">
      <c r="A60" s="114" t="s">
        <v>78</v>
      </c>
      <c r="B60" s="190" t="s">
        <v>441</v>
      </c>
      <c r="C60" s="112" t="s">
        <v>232</v>
      </c>
      <c r="D60" s="112" t="s">
        <v>40</v>
      </c>
      <c r="E60" s="76" t="s">
        <v>444</v>
      </c>
      <c r="F60" s="98"/>
      <c r="G60" s="98">
        <v>30000</v>
      </c>
      <c r="H60" s="108"/>
      <c r="I60" s="108">
        <f>H60+G60+F60</f>
        <v>30000</v>
      </c>
      <c r="J60" s="132" t="s">
        <v>1160</v>
      </c>
      <c r="K60" s="77">
        <v>2019</v>
      </c>
      <c r="L60" s="74" t="s">
        <v>445</v>
      </c>
      <c r="M60" s="126" t="s">
        <v>1518</v>
      </c>
    </row>
    <row r="61" spans="1:29" s="145" customFormat="1" ht="69.95" customHeight="1" x14ac:dyDescent="0.2">
      <c r="A61" s="114" t="s">
        <v>79</v>
      </c>
      <c r="B61" s="156" t="s">
        <v>1344</v>
      </c>
      <c r="C61" s="74" t="s">
        <v>232</v>
      </c>
      <c r="D61" s="112" t="s">
        <v>114</v>
      </c>
      <c r="E61" s="75" t="s">
        <v>1204</v>
      </c>
      <c r="F61" s="99">
        <v>300</v>
      </c>
      <c r="G61" s="99">
        <v>1000</v>
      </c>
      <c r="H61" s="100">
        <v>300</v>
      </c>
      <c r="I61" s="108">
        <f>H61+G61+F61</f>
        <v>1600</v>
      </c>
      <c r="J61" s="132" t="s">
        <v>1160</v>
      </c>
      <c r="K61" s="77" t="s">
        <v>349</v>
      </c>
      <c r="L61" s="74" t="s">
        <v>445</v>
      </c>
      <c r="M61" s="126" t="s">
        <v>1519</v>
      </c>
    </row>
    <row r="62" spans="1:29" s="145" customFormat="1" ht="69.95" customHeight="1" x14ac:dyDescent="0.2">
      <c r="A62" s="114" t="s">
        <v>80</v>
      </c>
      <c r="B62" s="157" t="s">
        <v>442</v>
      </c>
      <c r="C62" s="74" t="s">
        <v>237</v>
      </c>
      <c r="D62" s="112" t="s">
        <v>40</v>
      </c>
      <c r="E62" s="76" t="s">
        <v>1345</v>
      </c>
      <c r="F62" s="108">
        <v>200</v>
      </c>
      <c r="G62" s="108">
        <v>300</v>
      </c>
      <c r="H62" s="108">
        <v>300</v>
      </c>
      <c r="I62" s="108">
        <f>H62+G62+F62</f>
        <v>800</v>
      </c>
      <c r="J62" s="132" t="s">
        <v>1160</v>
      </c>
      <c r="K62" s="77" t="s">
        <v>349</v>
      </c>
      <c r="L62" s="74" t="s">
        <v>445</v>
      </c>
      <c r="M62" s="126" t="s">
        <v>1519</v>
      </c>
    </row>
    <row r="63" spans="1:29" s="145" customFormat="1" ht="90.95" customHeight="1" x14ac:dyDescent="0.2">
      <c r="A63" s="114" t="s">
        <v>846</v>
      </c>
      <c r="B63" s="157" t="s">
        <v>443</v>
      </c>
      <c r="C63" s="74" t="s">
        <v>240</v>
      </c>
      <c r="D63" s="112" t="s">
        <v>40</v>
      </c>
      <c r="E63" s="76" t="s">
        <v>814</v>
      </c>
      <c r="F63" s="98">
        <v>3000</v>
      </c>
      <c r="G63" s="98">
        <v>5000</v>
      </c>
      <c r="H63" s="98">
        <v>7000</v>
      </c>
      <c r="I63" s="108">
        <f>H63+G63+F63</f>
        <v>15000</v>
      </c>
      <c r="J63" s="132" t="s">
        <v>1160</v>
      </c>
      <c r="K63" s="77" t="s">
        <v>349</v>
      </c>
      <c r="L63" s="74" t="s">
        <v>445</v>
      </c>
      <c r="M63" s="126" t="s">
        <v>1520</v>
      </c>
    </row>
    <row r="64" spans="1:29" s="145" customFormat="1" ht="69.95" customHeight="1" x14ac:dyDescent="0.2">
      <c r="A64" s="114" t="s">
        <v>847</v>
      </c>
      <c r="B64" s="103" t="s">
        <v>513</v>
      </c>
      <c r="C64" s="74" t="s">
        <v>236</v>
      </c>
      <c r="D64" s="74" t="s">
        <v>40</v>
      </c>
      <c r="E64" s="75" t="s">
        <v>511</v>
      </c>
      <c r="F64" s="99">
        <v>150</v>
      </c>
      <c r="G64" s="99">
        <v>200</v>
      </c>
      <c r="H64" s="100">
        <v>1400</v>
      </c>
      <c r="I64" s="108">
        <f t="shared" ref="I64:I78" si="2">H64+G64+F64</f>
        <v>1750</v>
      </c>
      <c r="J64" s="132" t="s">
        <v>1159</v>
      </c>
      <c r="K64" s="78" t="s">
        <v>504</v>
      </c>
      <c r="L64" s="129" t="s">
        <v>505</v>
      </c>
      <c r="M64" s="126" t="s">
        <v>1443</v>
      </c>
    </row>
    <row r="65" spans="1:13" s="145" customFormat="1" ht="69.95" customHeight="1" x14ac:dyDescent="0.2">
      <c r="A65" s="114" t="s">
        <v>848</v>
      </c>
      <c r="B65" s="103" t="s">
        <v>514</v>
      </c>
      <c r="C65" s="74" t="s">
        <v>237</v>
      </c>
      <c r="D65" s="112" t="s">
        <v>40</v>
      </c>
      <c r="E65" s="76" t="s">
        <v>512</v>
      </c>
      <c r="F65" s="108">
        <v>200</v>
      </c>
      <c r="G65" s="108">
        <v>200</v>
      </c>
      <c r="H65" s="108">
        <v>200</v>
      </c>
      <c r="I65" s="108">
        <f t="shared" si="2"/>
        <v>600</v>
      </c>
      <c r="J65" s="132" t="s">
        <v>1159</v>
      </c>
      <c r="K65" s="78" t="s">
        <v>504</v>
      </c>
      <c r="L65" s="97" t="s">
        <v>505</v>
      </c>
      <c r="M65" s="126" t="s">
        <v>1444</v>
      </c>
    </row>
    <row r="66" spans="1:13" s="145" customFormat="1" ht="69.95" customHeight="1" x14ac:dyDescent="0.2">
      <c r="A66" s="114" t="s">
        <v>849</v>
      </c>
      <c r="B66" s="103" t="s">
        <v>562</v>
      </c>
      <c r="C66" s="74" t="s">
        <v>234</v>
      </c>
      <c r="D66" s="74" t="s">
        <v>40</v>
      </c>
      <c r="E66" s="75" t="s">
        <v>563</v>
      </c>
      <c r="F66" s="99">
        <v>100</v>
      </c>
      <c r="G66" s="99">
        <v>100</v>
      </c>
      <c r="H66" s="100">
        <v>100</v>
      </c>
      <c r="I66" s="108">
        <f t="shared" si="2"/>
        <v>300</v>
      </c>
      <c r="J66" s="132" t="s">
        <v>1169</v>
      </c>
      <c r="K66" s="78" t="s">
        <v>504</v>
      </c>
      <c r="L66" s="80" t="s">
        <v>559</v>
      </c>
      <c r="M66" s="126" t="s">
        <v>1416</v>
      </c>
    </row>
    <row r="67" spans="1:13" s="145" customFormat="1" ht="69.95" customHeight="1" x14ac:dyDescent="0.2">
      <c r="A67" s="114" t="s">
        <v>850</v>
      </c>
      <c r="B67" s="103" t="s">
        <v>588</v>
      </c>
      <c r="C67" s="74" t="s">
        <v>231</v>
      </c>
      <c r="D67" s="74" t="s">
        <v>40</v>
      </c>
      <c r="E67" s="75" t="s">
        <v>590</v>
      </c>
      <c r="F67" s="99">
        <v>500</v>
      </c>
      <c r="G67" s="99">
        <v>2000</v>
      </c>
      <c r="H67" s="100">
        <v>1500</v>
      </c>
      <c r="I67" s="108">
        <f t="shared" si="2"/>
        <v>4000</v>
      </c>
      <c r="J67" s="132" t="s">
        <v>1173</v>
      </c>
      <c r="K67" s="78" t="s">
        <v>504</v>
      </c>
      <c r="L67" s="80" t="s">
        <v>592</v>
      </c>
      <c r="M67" s="80" t="s">
        <v>1346</v>
      </c>
    </row>
    <row r="68" spans="1:13" s="145" customFormat="1" ht="69.95" customHeight="1" x14ac:dyDescent="0.2">
      <c r="A68" s="114" t="s">
        <v>851</v>
      </c>
      <c r="B68" s="104" t="s">
        <v>589</v>
      </c>
      <c r="C68" s="74" t="s">
        <v>232</v>
      </c>
      <c r="D68" s="74" t="s">
        <v>114</v>
      </c>
      <c r="E68" s="75" t="s">
        <v>591</v>
      </c>
      <c r="F68" s="99">
        <v>0</v>
      </c>
      <c r="G68" s="99">
        <v>0</v>
      </c>
      <c r="H68" s="100">
        <v>0</v>
      </c>
      <c r="I68" s="108">
        <f t="shared" si="2"/>
        <v>0</v>
      </c>
      <c r="J68" s="132" t="s">
        <v>1173</v>
      </c>
      <c r="K68" s="78" t="s">
        <v>504</v>
      </c>
      <c r="L68" s="80" t="s">
        <v>592</v>
      </c>
      <c r="M68" s="126" t="s">
        <v>1463</v>
      </c>
    </row>
    <row r="69" spans="1:13" s="145" customFormat="1" ht="69.95" customHeight="1" x14ac:dyDescent="0.2">
      <c r="A69" s="114" t="s">
        <v>852</v>
      </c>
      <c r="B69" s="104" t="s">
        <v>594</v>
      </c>
      <c r="C69" s="74" t="s">
        <v>234</v>
      </c>
      <c r="D69" s="74" t="s">
        <v>40</v>
      </c>
      <c r="E69" s="76" t="s">
        <v>595</v>
      </c>
      <c r="F69" s="98">
        <v>200</v>
      </c>
      <c r="G69" s="98">
        <v>300</v>
      </c>
      <c r="H69" s="108">
        <v>300</v>
      </c>
      <c r="I69" s="108">
        <f t="shared" si="2"/>
        <v>800</v>
      </c>
      <c r="J69" s="135" t="s">
        <v>1165</v>
      </c>
      <c r="K69" s="78" t="s">
        <v>504</v>
      </c>
      <c r="L69" s="80" t="s">
        <v>596</v>
      </c>
      <c r="M69" s="80" t="s">
        <v>1290</v>
      </c>
    </row>
    <row r="70" spans="1:13" s="145" customFormat="1" ht="69.95" customHeight="1" x14ac:dyDescent="0.2">
      <c r="A70" s="114" t="s">
        <v>853</v>
      </c>
      <c r="B70" s="103" t="s">
        <v>597</v>
      </c>
      <c r="C70" s="74" t="s">
        <v>234</v>
      </c>
      <c r="D70" s="74" t="s">
        <v>40</v>
      </c>
      <c r="E70" s="76" t="s">
        <v>815</v>
      </c>
      <c r="F70" s="99">
        <v>3000</v>
      </c>
      <c r="G70" s="99">
        <v>3000</v>
      </c>
      <c r="H70" s="99">
        <v>3000</v>
      </c>
      <c r="I70" s="108">
        <f t="shared" si="2"/>
        <v>9000</v>
      </c>
      <c r="J70" s="135" t="s">
        <v>1162</v>
      </c>
      <c r="K70" s="79" t="s">
        <v>349</v>
      </c>
      <c r="L70" s="80" t="s">
        <v>598</v>
      </c>
      <c r="M70" s="126" t="s">
        <v>1406</v>
      </c>
    </row>
    <row r="71" spans="1:13" s="145" customFormat="1" ht="69.95" customHeight="1" x14ac:dyDescent="0.2">
      <c r="A71" s="114" t="s">
        <v>854</v>
      </c>
      <c r="B71" s="104" t="s">
        <v>599</v>
      </c>
      <c r="C71" s="74" t="s">
        <v>239</v>
      </c>
      <c r="D71" s="74" t="s">
        <v>40</v>
      </c>
      <c r="E71" s="76" t="s">
        <v>603</v>
      </c>
      <c r="F71" s="98">
        <v>16025</v>
      </c>
      <c r="G71" s="98">
        <v>16025</v>
      </c>
      <c r="H71" s="98">
        <v>16025</v>
      </c>
      <c r="I71" s="108">
        <f t="shared" si="2"/>
        <v>48075</v>
      </c>
      <c r="J71" s="135" t="s">
        <v>1164</v>
      </c>
      <c r="K71" s="79" t="s">
        <v>349</v>
      </c>
      <c r="L71" s="80" t="s">
        <v>602</v>
      </c>
      <c r="M71" s="122" t="s">
        <v>1403</v>
      </c>
    </row>
    <row r="72" spans="1:13" s="145" customFormat="1" ht="69.95" customHeight="1" x14ac:dyDescent="0.2">
      <c r="A72" s="114" t="s">
        <v>855</v>
      </c>
      <c r="B72" s="103" t="s">
        <v>600</v>
      </c>
      <c r="C72" s="74" t="s">
        <v>238</v>
      </c>
      <c r="D72" s="74" t="s">
        <v>40</v>
      </c>
      <c r="E72" s="184" t="s">
        <v>816</v>
      </c>
      <c r="F72" s="99">
        <v>225260</v>
      </c>
      <c r="G72" s="99">
        <v>225260</v>
      </c>
      <c r="H72" s="99">
        <v>225260</v>
      </c>
      <c r="I72" s="108">
        <f t="shared" si="2"/>
        <v>675780</v>
      </c>
      <c r="J72" s="135" t="s">
        <v>1164</v>
      </c>
      <c r="K72" s="79" t="s">
        <v>349</v>
      </c>
      <c r="L72" s="80" t="s">
        <v>602</v>
      </c>
      <c r="M72" s="122" t="s">
        <v>1403</v>
      </c>
    </row>
    <row r="73" spans="1:13" s="145" customFormat="1" ht="69.95" customHeight="1" x14ac:dyDescent="0.2">
      <c r="A73" s="114" t="s">
        <v>856</v>
      </c>
      <c r="B73" s="104" t="s">
        <v>601</v>
      </c>
      <c r="C73" s="74" t="s">
        <v>237</v>
      </c>
      <c r="D73" s="74" t="s">
        <v>40</v>
      </c>
      <c r="E73" s="140" t="s">
        <v>601</v>
      </c>
      <c r="F73" s="98">
        <v>35660</v>
      </c>
      <c r="G73" s="98">
        <v>35660</v>
      </c>
      <c r="H73" s="98">
        <v>35660</v>
      </c>
      <c r="I73" s="108">
        <f t="shared" si="2"/>
        <v>106980</v>
      </c>
      <c r="J73" s="135" t="s">
        <v>1164</v>
      </c>
      <c r="K73" s="79" t="s">
        <v>349</v>
      </c>
      <c r="L73" s="80" t="s">
        <v>602</v>
      </c>
      <c r="M73" s="122" t="s">
        <v>1403</v>
      </c>
    </row>
    <row r="74" spans="1:13" s="145" customFormat="1" ht="69.95" customHeight="1" x14ac:dyDescent="0.2">
      <c r="A74" s="114" t="s">
        <v>857</v>
      </c>
      <c r="B74" s="104" t="s">
        <v>614</v>
      </c>
      <c r="C74" s="74" t="s">
        <v>234</v>
      </c>
      <c r="D74" s="74" t="s">
        <v>40</v>
      </c>
      <c r="E74" s="76" t="s">
        <v>616</v>
      </c>
      <c r="F74" s="99">
        <v>0</v>
      </c>
      <c r="G74" s="99">
        <v>0</v>
      </c>
      <c r="H74" s="99">
        <v>0</v>
      </c>
      <c r="I74" s="108">
        <f t="shared" si="2"/>
        <v>0</v>
      </c>
      <c r="J74" s="146" t="s">
        <v>1172</v>
      </c>
      <c r="K74" s="79" t="s">
        <v>349</v>
      </c>
      <c r="L74" s="80" t="s">
        <v>613</v>
      </c>
      <c r="M74" s="126" t="s">
        <v>1412</v>
      </c>
    </row>
    <row r="75" spans="1:13" s="145" customFormat="1" ht="69.95" customHeight="1" x14ac:dyDescent="0.2">
      <c r="A75" s="114" t="s">
        <v>858</v>
      </c>
      <c r="B75" s="103" t="s">
        <v>615</v>
      </c>
      <c r="C75" s="74" t="s">
        <v>230</v>
      </c>
      <c r="D75" s="74" t="s">
        <v>40</v>
      </c>
      <c r="E75" s="75" t="s">
        <v>617</v>
      </c>
      <c r="F75" s="99">
        <v>90</v>
      </c>
      <c r="G75" s="99">
        <v>160</v>
      </c>
      <c r="H75" s="99">
        <v>250</v>
      </c>
      <c r="I75" s="108">
        <f t="shared" si="2"/>
        <v>500</v>
      </c>
      <c r="J75" s="146" t="s">
        <v>1172</v>
      </c>
      <c r="K75" s="79" t="s">
        <v>349</v>
      </c>
      <c r="L75" s="80" t="s">
        <v>613</v>
      </c>
      <c r="M75" s="80" t="s">
        <v>1309</v>
      </c>
    </row>
    <row r="76" spans="1:13" s="145" customFormat="1" ht="69.95" customHeight="1" x14ac:dyDescent="0.2">
      <c r="A76" s="114" t="s">
        <v>859</v>
      </c>
      <c r="B76" s="104" t="s">
        <v>614</v>
      </c>
      <c r="C76" s="74" t="s">
        <v>234</v>
      </c>
      <c r="D76" s="74" t="s">
        <v>40</v>
      </c>
      <c r="E76" s="76" t="s">
        <v>623</v>
      </c>
      <c r="F76" s="99">
        <v>200</v>
      </c>
      <c r="G76" s="99">
        <v>200</v>
      </c>
      <c r="H76" s="99"/>
      <c r="I76" s="108">
        <f t="shared" si="2"/>
        <v>400</v>
      </c>
      <c r="J76" s="135" t="s">
        <v>1171</v>
      </c>
      <c r="K76" s="79" t="s">
        <v>585</v>
      </c>
      <c r="L76" s="80" t="s">
        <v>622</v>
      </c>
      <c r="M76" s="126" t="s">
        <v>1402</v>
      </c>
    </row>
    <row r="77" spans="1:13" s="145" customFormat="1" ht="69.95" customHeight="1" x14ac:dyDescent="0.2">
      <c r="A77" s="114" t="s">
        <v>860</v>
      </c>
      <c r="B77" s="104" t="s">
        <v>663</v>
      </c>
      <c r="C77" s="74" t="s">
        <v>230</v>
      </c>
      <c r="D77" s="74" t="s">
        <v>39</v>
      </c>
      <c r="E77" s="76" t="s">
        <v>817</v>
      </c>
      <c r="F77" s="99">
        <v>144000</v>
      </c>
      <c r="G77" s="99">
        <v>82585</v>
      </c>
      <c r="H77" s="99"/>
      <c r="I77" s="108">
        <f t="shared" si="2"/>
        <v>226585</v>
      </c>
      <c r="J77" s="135" t="s">
        <v>664</v>
      </c>
      <c r="K77" s="79" t="s">
        <v>585</v>
      </c>
      <c r="L77" s="80" t="s">
        <v>642</v>
      </c>
      <c r="M77" s="194" t="s">
        <v>1390</v>
      </c>
    </row>
    <row r="78" spans="1:13" s="145" customFormat="1" ht="115.5" customHeight="1" x14ac:dyDescent="0.2">
      <c r="A78" s="114" t="s">
        <v>861</v>
      </c>
      <c r="B78" s="104" t="s">
        <v>665</v>
      </c>
      <c r="C78" s="74" t="s">
        <v>235</v>
      </c>
      <c r="D78" s="74" t="s">
        <v>39</v>
      </c>
      <c r="E78" s="76" t="s">
        <v>665</v>
      </c>
      <c r="F78" s="99">
        <v>0</v>
      </c>
      <c r="G78" s="99">
        <v>0</v>
      </c>
      <c r="H78" s="99">
        <v>0</v>
      </c>
      <c r="I78" s="108">
        <f t="shared" si="2"/>
        <v>0</v>
      </c>
      <c r="J78" s="135" t="s">
        <v>666</v>
      </c>
      <c r="K78" s="79" t="s">
        <v>349</v>
      </c>
      <c r="L78" s="80" t="s">
        <v>642</v>
      </c>
      <c r="M78" s="196" t="s">
        <v>1391</v>
      </c>
    </row>
    <row r="79" spans="1:13" s="145" customFormat="1" ht="80.25" customHeight="1" x14ac:dyDescent="0.2">
      <c r="A79" s="114" t="s">
        <v>1033</v>
      </c>
      <c r="B79" s="104" t="s">
        <v>1024</v>
      </c>
      <c r="C79" s="74" t="s">
        <v>232</v>
      </c>
      <c r="D79" s="74" t="s">
        <v>40</v>
      </c>
      <c r="E79" s="76" t="s">
        <v>1025</v>
      </c>
      <c r="F79" s="155" t="s">
        <v>1026</v>
      </c>
      <c r="G79" s="155" t="s">
        <v>1027</v>
      </c>
      <c r="H79" s="153" t="s">
        <v>1026</v>
      </c>
      <c r="I79" s="153" t="s">
        <v>1028</v>
      </c>
      <c r="J79" s="151" t="s">
        <v>1167</v>
      </c>
      <c r="K79" s="77" t="s">
        <v>1022</v>
      </c>
      <c r="L79" s="74" t="s">
        <v>1029</v>
      </c>
      <c r="M79" s="126" t="s">
        <v>1376</v>
      </c>
    </row>
    <row r="80" spans="1:13" s="145" customFormat="1" ht="87" customHeight="1" x14ac:dyDescent="0.2">
      <c r="A80" s="114" t="s">
        <v>1034</v>
      </c>
      <c r="B80" s="104" t="s">
        <v>594</v>
      </c>
      <c r="C80" s="74" t="s">
        <v>234</v>
      </c>
      <c r="D80" s="74" t="s">
        <v>40</v>
      </c>
      <c r="E80" s="76" t="s">
        <v>1030</v>
      </c>
      <c r="F80" s="155"/>
      <c r="G80" s="155" t="s">
        <v>1031</v>
      </c>
      <c r="H80" s="153" t="s">
        <v>1032</v>
      </c>
      <c r="I80" s="153" t="s">
        <v>1027</v>
      </c>
      <c r="J80" s="151" t="s">
        <v>1167</v>
      </c>
      <c r="K80" s="77" t="s">
        <v>1022</v>
      </c>
      <c r="L80" s="74" t="s">
        <v>1029</v>
      </c>
      <c r="M80" s="126" t="s">
        <v>1377</v>
      </c>
    </row>
    <row r="81" spans="1:13" s="145" customFormat="1" ht="87" customHeight="1" x14ac:dyDescent="0.2">
      <c r="A81" s="114" t="s">
        <v>1051</v>
      </c>
      <c r="B81" s="104" t="s">
        <v>614</v>
      </c>
      <c r="C81" s="74" t="s">
        <v>234</v>
      </c>
      <c r="D81" s="74" t="s">
        <v>40</v>
      </c>
      <c r="E81" s="76" t="s">
        <v>616</v>
      </c>
      <c r="F81" s="155"/>
      <c r="G81" s="155">
        <v>1000</v>
      </c>
      <c r="H81" s="153">
        <v>1000</v>
      </c>
      <c r="I81" s="153">
        <f>H81+G81+F81</f>
        <v>2000</v>
      </c>
      <c r="J81" s="132" t="s">
        <v>1168</v>
      </c>
      <c r="K81" s="77" t="s">
        <v>1022</v>
      </c>
      <c r="L81" s="74" t="s">
        <v>1049</v>
      </c>
      <c r="M81" s="126" t="s">
        <v>1381</v>
      </c>
    </row>
    <row r="82" spans="1:13" s="145" customFormat="1" ht="69.95" customHeight="1" x14ac:dyDescent="0.2">
      <c r="A82" s="114" t="s">
        <v>1052</v>
      </c>
      <c r="B82" s="104" t="s">
        <v>1050</v>
      </c>
      <c r="C82" s="74" t="s">
        <v>235</v>
      </c>
      <c r="D82" s="74" t="s">
        <v>40</v>
      </c>
      <c r="E82" s="76" t="s">
        <v>1053</v>
      </c>
      <c r="F82" s="99"/>
      <c r="G82" s="99">
        <v>1000</v>
      </c>
      <c r="H82" s="99">
        <v>1000</v>
      </c>
      <c r="I82" s="153">
        <f>H82+G82+F82</f>
        <v>2000</v>
      </c>
      <c r="J82" s="132" t="s">
        <v>1168</v>
      </c>
      <c r="K82" s="77" t="s">
        <v>1022</v>
      </c>
      <c r="L82" s="74" t="s">
        <v>1049</v>
      </c>
      <c r="M82" s="126" t="s">
        <v>1382</v>
      </c>
    </row>
    <row r="83" spans="1:13" s="145" customFormat="1" ht="69.95" customHeight="1" x14ac:dyDescent="0.2">
      <c r="A83" s="114" t="s">
        <v>1061</v>
      </c>
      <c r="B83" s="104" t="s">
        <v>614</v>
      </c>
      <c r="C83" s="74" t="s">
        <v>234</v>
      </c>
      <c r="D83" s="74" t="s">
        <v>40</v>
      </c>
      <c r="E83" s="76" t="s">
        <v>616</v>
      </c>
      <c r="F83" s="155">
        <v>200</v>
      </c>
      <c r="G83" s="155">
        <v>500</v>
      </c>
      <c r="H83" s="153">
        <v>500</v>
      </c>
      <c r="I83" s="153">
        <f>H83+G83+F83</f>
        <v>1200</v>
      </c>
      <c r="J83" s="132" t="s">
        <v>1170</v>
      </c>
      <c r="K83" s="79" t="s">
        <v>349</v>
      </c>
      <c r="L83" s="80" t="s">
        <v>1058</v>
      </c>
      <c r="M83" s="126" t="s">
        <v>1287</v>
      </c>
    </row>
    <row r="84" spans="1:13" s="145" customFormat="1" ht="69.95" customHeight="1" x14ac:dyDescent="0.2">
      <c r="A84" s="114" t="s">
        <v>1062</v>
      </c>
      <c r="B84" s="104" t="s">
        <v>1059</v>
      </c>
      <c r="C84" s="74" t="s">
        <v>234</v>
      </c>
      <c r="D84" s="74" t="s">
        <v>40</v>
      </c>
      <c r="E84" s="76" t="s">
        <v>1075</v>
      </c>
      <c r="F84" s="155"/>
      <c r="G84" s="155"/>
      <c r="H84" s="153">
        <v>8000</v>
      </c>
      <c r="I84" s="153">
        <f>H84+G84+F84</f>
        <v>8000</v>
      </c>
      <c r="J84" s="135" t="s">
        <v>1164</v>
      </c>
      <c r="K84" s="77">
        <v>2020</v>
      </c>
      <c r="L84" s="74" t="s">
        <v>602</v>
      </c>
      <c r="M84" s="126" t="s">
        <v>1420</v>
      </c>
    </row>
    <row r="85" spans="1:13" s="145" customFormat="1" ht="69.95" customHeight="1" x14ac:dyDescent="0.2">
      <c r="A85" s="114" t="s">
        <v>1063</v>
      </c>
      <c r="B85" s="104" t="s">
        <v>1059</v>
      </c>
      <c r="C85" s="74" t="s">
        <v>234</v>
      </c>
      <c r="D85" s="74" t="s">
        <v>40</v>
      </c>
      <c r="E85" s="76" t="s">
        <v>1076</v>
      </c>
      <c r="F85" s="155"/>
      <c r="G85" s="155">
        <v>2000</v>
      </c>
      <c r="H85" s="153">
        <v>1000</v>
      </c>
      <c r="I85" s="153">
        <f>H85+G85+F85</f>
        <v>3000</v>
      </c>
      <c r="J85" s="135" t="s">
        <v>1164</v>
      </c>
      <c r="K85" s="77" t="s">
        <v>448</v>
      </c>
      <c r="L85" s="74" t="s">
        <v>602</v>
      </c>
      <c r="M85" s="126" t="s">
        <v>1420</v>
      </c>
    </row>
    <row r="86" spans="1:13" s="145" customFormat="1" ht="69.95" customHeight="1" x14ac:dyDescent="0.2">
      <c r="A86" s="114" t="s">
        <v>1064</v>
      </c>
      <c r="B86" s="104" t="s">
        <v>1059</v>
      </c>
      <c r="C86" s="74" t="s">
        <v>234</v>
      </c>
      <c r="D86" s="74" t="s">
        <v>40</v>
      </c>
      <c r="E86" s="104" t="s">
        <v>1077</v>
      </c>
      <c r="F86" s="155">
        <v>1450</v>
      </c>
      <c r="G86" s="155"/>
      <c r="H86" s="153"/>
      <c r="I86" s="153">
        <v>1450</v>
      </c>
      <c r="J86" s="135" t="s">
        <v>1164</v>
      </c>
      <c r="K86" s="79">
        <v>2018</v>
      </c>
      <c r="L86" s="74" t="s">
        <v>602</v>
      </c>
      <c r="M86" s="126" t="s">
        <v>1291</v>
      </c>
    </row>
    <row r="87" spans="1:13" s="145" customFormat="1" ht="69.95" customHeight="1" x14ac:dyDescent="0.2">
      <c r="A87" s="114" t="s">
        <v>1065</v>
      </c>
      <c r="B87" s="104" t="s">
        <v>1059</v>
      </c>
      <c r="C87" s="74" t="s">
        <v>234</v>
      </c>
      <c r="D87" s="74" t="s">
        <v>40</v>
      </c>
      <c r="E87" s="76" t="s">
        <v>1078</v>
      </c>
      <c r="F87" s="155"/>
      <c r="G87" s="155"/>
      <c r="H87" s="153">
        <v>9000</v>
      </c>
      <c r="I87" s="153">
        <v>9000</v>
      </c>
      <c r="J87" s="135" t="s">
        <v>1164</v>
      </c>
      <c r="K87" s="79">
        <v>2020</v>
      </c>
      <c r="L87" s="74" t="s">
        <v>602</v>
      </c>
      <c r="M87" s="126" t="s">
        <v>1460</v>
      </c>
    </row>
    <row r="88" spans="1:13" s="145" customFormat="1" ht="69.95" customHeight="1" x14ac:dyDescent="0.2">
      <c r="A88" s="114" t="s">
        <v>1066</v>
      </c>
      <c r="B88" s="104" t="s">
        <v>1060</v>
      </c>
      <c r="C88" s="74" t="s">
        <v>232</v>
      </c>
      <c r="D88" s="74" t="s">
        <v>40</v>
      </c>
      <c r="E88" s="76" t="s">
        <v>1079</v>
      </c>
      <c r="F88" s="155"/>
      <c r="G88" s="155">
        <v>2000</v>
      </c>
      <c r="H88" s="153"/>
      <c r="I88" s="153">
        <v>2000</v>
      </c>
      <c r="J88" s="135" t="s">
        <v>1164</v>
      </c>
      <c r="K88" s="79">
        <v>2019</v>
      </c>
      <c r="L88" s="74" t="s">
        <v>602</v>
      </c>
      <c r="M88" s="126" t="s">
        <v>1460</v>
      </c>
    </row>
    <row r="89" spans="1:13" s="145" customFormat="1" ht="69.95" customHeight="1" x14ac:dyDescent="0.2">
      <c r="A89" s="114" t="s">
        <v>1067</v>
      </c>
      <c r="B89" s="104" t="s">
        <v>1059</v>
      </c>
      <c r="C89" s="74" t="s">
        <v>232</v>
      </c>
      <c r="D89" s="74" t="s">
        <v>40</v>
      </c>
      <c r="E89" s="76" t="s">
        <v>1080</v>
      </c>
      <c r="F89" s="155"/>
      <c r="G89" s="155">
        <v>800</v>
      </c>
      <c r="H89" s="153"/>
      <c r="I89" s="153">
        <v>800</v>
      </c>
      <c r="J89" s="135" t="s">
        <v>1164</v>
      </c>
      <c r="K89" s="79">
        <v>2019</v>
      </c>
      <c r="L89" s="74" t="s">
        <v>602</v>
      </c>
      <c r="M89" s="126" t="s">
        <v>1460</v>
      </c>
    </row>
    <row r="90" spans="1:13" s="145" customFormat="1" ht="69.95" customHeight="1" x14ac:dyDescent="0.2">
      <c r="A90" s="114" t="s">
        <v>1068</v>
      </c>
      <c r="B90" s="104" t="s">
        <v>1059</v>
      </c>
      <c r="C90" s="74" t="s">
        <v>234</v>
      </c>
      <c r="D90" s="74" t="s">
        <v>40</v>
      </c>
      <c r="E90" s="76" t="s">
        <v>1347</v>
      </c>
      <c r="F90" s="155">
        <v>300</v>
      </c>
      <c r="G90" s="155"/>
      <c r="H90" s="153"/>
      <c r="I90" s="153">
        <v>300</v>
      </c>
      <c r="J90" s="135" t="s">
        <v>1164</v>
      </c>
      <c r="K90" s="79">
        <v>2018</v>
      </c>
      <c r="L90" s="74" t="s">
        <v>602</v>
      </c>
      <c r="M90" s="126" t="s">
        <v>1459</v>
      </c>
    </row>
    <row r="91" spans="1:13" s="145" customFormat="1" ht="69.95" customHeight="1" x14ac:dyDescent="0.2">
      <c r="A91" s="114" t="s">
        <v>1069</v>
      </c>
      <c r="B91" s="104" t="s">
        <v>1060</v>
      </c>
      <c r="C91" s="74" t="s">
        <v>232</v>
      </c>
      <c r="D91" s="74" t="s">
        <v>40</v>
      </c>
      <c r="E91" s="76" t="s">
        <v>1081</v>
      </c>
      <c r="F91" s="155">
        <v>500</v>
      </c>
      <c r="G91" s="155"/>
      <c r="H91" s="153"/>
      <c r="I91" s="153">
        <v>500</v>
      </c>
      <c r="J91" s="135" t="s">
        <v>1164</v>
      </c>
      <c r="K91" s="79">
        <v>2018</v>
      </c>
      <c r="L91" s="74" t="s">
        <v>602</v>
      </c>
      <c r="M91" s="126" t="s">
        <v>1420</v>
      </c>
    </row>
    <row r="92" spans="1:13" s="145" customFormat="1" ht="69.95" customHeight="1" x14ac:dyDescent="0.2">
      <c r="A92" s="114" t="s">
        <v>1070</v>
      </c>
      <c r="B92" s="104" t="s">
        <v>1060</v>
      </c>
      <c r="C92" s="74" t="s">
        <v>232</v>
      </c>
      <c r="D92" s="74" t="s">
        <v>40</v>
      </c>
      <c r="E92" s="76" t="s">
        <v>1082</v>
      </c>
      <c r="F92" s="155"/>
      <c r="G92" s="155">
        <v>3000</v>
      </c>
      <c r="H92" s="153">
        <v>3000</v>
      </c>
      <c r="I92" s="153">
        <v>6000</v>
      </c>
      <c r="J92" s="135" t="s">
        <v>1164</v>
      </c>
      <c r="K92" s="79" t="s">
        <v>448</v>
      </c>
      <c r="L92" s="74" t="s">
        <v>602</v>
      </c>
      <c r="M92" s="126" t="s">
        <v>1420</v>
      </c>
    </row>
    <row r="93" spans="1:13" s="145" customFormat="1" ht="69.95" customHeight="1" x14ac:dyDescent="0.2">
      <c r="A93" s="114" t="s">
        <v>1071</v>
      </c>
      <c r="B93" s="104" t="s">
        <v>1059</v>
      </c>
      <c r="C93" s="74" t="s">
        <v>234</v>
      </c>
      <c r="D93" s="74" t="s">
        <v>40</v>
      </c>
      <c r="E93" s="76" t="s">
        <v>1083</v>
      </c>
      <c r="F93" s="155"/>
      <c r="G93" s="155"/>
      <c r="H93" s="153">
        <v>6500</v>
      </c>
      <c r="I93" s="153">
        <v>6500</v>
      </c>
      <c r="J93" s="135" t="s">
        <v>1164</v>
      </c>
      <c r="K93" s="79">
        <v>2020</v>
      </c>
      <c r="L93" s="74" t="s">
        <v>602</v>
      </c>
      <c r="M93" s="126" t="s">
        <v>1460</v>
      </c>
    </row>
    <row r="94" spans="1:13" s="145" customFormat="1" ht="69.95" customHeight="1" x14ac:dyDescent="0.2">
      <c r="A94" s="114" t="s">
        <v>1072</v>
      </c>
      <c r="B94" s="104" t="s">
        <v>1060</v>
      </c>
      <c r="C94" s="74" t="s">
        <v>232</v>
      </c>
      <c r="D94" s="74" t="s">
        <v>40</v>
      </c>
      <c r="E94" s="76" t="s">
        <v>1084</v>
      </c>
      <c r="F94" s="155"/>
      <c r="G94" s="155">
        <v>1800</v>
      </c>
      <c r="H94" s="153"/>
      <c r="I94" s="153">
        <v>1800</v>
      </c>
      <c r="J94" s="135" t="s">
        <v>1164</v>
      </c>
      <c r="K94" s="79">
        <v>2019</v>
      </c>
      <c r="L94" s="74" t="s">
        <v>602</v>
      </c>
      <c r="M94" s="126" t="s">
        <v>1420</v>
      </c>
    </row>
    <row r="95" spans="1:13" s="145" customFormat="1" ht="69.95" customHeight="1" x14ac:dyDescent="0.2">
      <c r="A95" s="114" t="s">
        <v>1073</v>
      </c>
      <c r="B95" s="104" t="s">
        <v>1060</v>
      </c>
      <c r="C95" s="74" t="s">
        <v>232</v>
      </c>
      <c r="D95" s="74" t="s">
        <v>40</v>
      </c>
      <c r="E95" s="76" t="s">
        <v>1085</v>
      </c>
      <c r="F95" s="155"/>
      <c r="G95" s="155"/>
      <c r="H95" s="153">
        <v>9500</v>
      </c>
      <c r="I95" s="153">
        <v>9500</v>
      </c>
      <c r="J95" s="135" t="s">
        <v>1164</v>
      </c>
      <c r="K95" s="79">
        <v>2020</v>
      </c>
      <c r="L95" s="74" t="s">
        <v>602</v>
      </c>
      <c r="M95" s="126" t="s">
        <v>1420</v>
      </c>
    </row>
    <row r="96" spans="1:13" s="145" customFormat="1" ht="69.95" customHeight="1" x14ac:dyDescent="0.2">
      <c r="A96" s="114" t="s">
        <v>1074</v>
      </c>
      <c r="B96" s="104" t="s">
        <v>1060</v>
      </c>
      <c r="C96" s="74" t="s">
        <v>232</v>
      </c>
      <c r="D96" s="74" t="s">
        <v>40</v>
      </c>
      <c r="E96" s="76" t="s">
        <v>1086</v>
      </c>
      <c r="F96" s="155"/>
      <c r="G96" s="155">
        <v>500</v>
      </c>
      <c r="H96" s="153"/>
      <c r="I96" s="153">
        <v>500</v>
      </c>
      <c r="J96" s="135" t="s">
        <v>1164</v>
      </c>
      <c r="K96" s="79">
        <v>2019</v>
      </c>
      <c r="L96" s="74" t="s">
        <v>602</v>
      </c>
      <c r="M96" s="126" t="s">
        <v>1420</v>
      </c>
    </row>
    <row r="97" spans="1:29" s="145" customFormat="1" ht="136.5" customHeight="1" x14ac:dyDescent="0.2">
      <c r="A97" s="114" t="s">
        <v>1110</v>
      </c>
      <c r="B97" s="158" t="s">
        <v>1107</v>
      </c>
      <c r="C97" s="74" t="s">
        <v>237</v>
      </c>
      <c r="D97" s="74" t="s">
        <v>40</v>
      </c>
      <c r="E97" s="76" t="s">
        <v>1348</v>
      </c>
      <c r="F97" s="155">
        <v>2000</v>
      </c>
      <c r="G97" s="155">
        <v>2500</v>
      </c>
      <c r="H97" s="153">
        <v>4000</v>
      </c>
      <c r="I97" s="153">
        <f t="shared" ref="I97:I103" si="3">H97+G97+F97</f>
        <v>8500</v>
      </c>
      <c r="J97" s="132" t="s">
        <v>1340</v>
      </c>
      <c r="K97" s="77" t="s">
        <v>349</v>
      </c>
      <c r="L97" s="158" t="s">
        <v>1093</v>
      </c>
      <c r="M97" s="126" t="s">
        <v>1535</v>
      </c>
    </row>
    <row r="98" spans="1:29" s="145" customFormat="1" ht="69.95" customHeight="1" x14ac:dyDescent="0.2">
      <c r="A98" s="114" t="s">
        <v>1111</v>
      </c>
      <c r="B98" s="158" t="s">
        <v>1108</v>
      </c>
      <c r="C98" s="74" t="s">
        <v>239</v>
      </c>
      <c r="D98" s="74" t="s">
        <v>40</v>
      </c>
      <c r="E98" s="158" t="s">
        <v>1113</v>
      </c>
      <c r="F98" s="155">
        <v>6000</v>
      </c>
      <c r="G98" s="155">
        <v>6200</v>
      </c>
      <c r="H98" s="153">
        <v>6500</v>
      </c>
      <c r="I98" s="153">
        <f t="shared" si="3"/>
        <v>18700</v>
      </c>
      <c r="J98" s="132" t="s">
        <v>1340</v>
      </c>
      <c r="K98" s="77" t="s">
        <v>349</v>
      </c>
      <c r="L98" s="158" t="s">
        <v>1093</v>
      </c>
      <c r="M98" s="126" t="s">
        <v>1537</v>
      </c>
    </row>
    <row r="99" spans="1:29" s="145" customFormat="1" ht="69.95" customHeight="1" x14ac:dyDescent="0.2">
      <c r="A99" s="114" t="s">
        <v>1112</v>
      </c>
      <c r="B99" s="158" t="s">
        <v>1109</v>
      </c>
      <c r="C99" s="74" t="s">
        <v>239</v>
      </c>
      <c r="D99" s="74" t="s">
        <v>40</v>
      </c>
      <c r="E99" s="158" t="s">
        <v>1114</v>
      </c>
      <c r="F99" s="155">
        <v>3000</v>
      </c>
      <c r="G99" s="155">
        <v>3200</v>
      </c>
      <c r="H99" s="153">
        <v>3500</v>
      </c>
      <c r="I99" s="153">
        <f t="shared" si="3"/>
        <v>9700</v>
      </c>
      <c r="J99" s="132" t="s">
        <v>1340</v>
      </c>
      <c r="K99" s="77" t="s">
        <v>349</v>
      </c>
      <c r="L99" s="158" t="s">
        <v>1093</v>
      </c>
      <c r="M99" s="126" t="s">
        <v>1538</v>
      </c>
    </row>
    <row r="100" spans="1:29" s="145" customFormat="1" ht="69.95" customHeight="1" x14ac:dyDescent="0.2">
      <c r="A100" s="114" t="s">
        <v>1123</v>
      </c>
      <c r="B100" s="104" t="s">
        <v>1120</v>
      </c>
      <c r="C100" s="74" t="s">
        <v>232</v>
      </c>
      <c r="D100" s="74" t="s">
        <v>40</v>
      </c>
      <c r="E100" s="76" t="s">
        <v>1127</v>
      </c>
      <c r="F100" s="155">
        <v>500</v>
      </c>
      <c r="G100" s="155">
        <v>500</v>
      </c>
      <c r="H100" s="153">
        <v>500</v>
      </c>
      <c r="I100" s="153">
        <f t="shared" si="3"/>
        <v>1500</v>
      </c>
      <c r="J100" s="135" t="s">
        <v>1166</v>
      </c>
      <c r="K100" s="79" t="s">
        <v>349</v>
      </c>
      <c r="L100" s="191" t="s">
        <v>1131</v>
      </c>
      <c r="M100" s="80" t="s">
        <v>1292</v>
      </c>
    </row>
    <row r="101" spans="1:29" s="145" customFormat="1" ht="69.95" customHeight="1" x14ac:dyDescent="0.2">
      <c r="A101" s="114" t="s">
        <v>1124</v>
      </c>
      <c r="B101" s="104" t="s">
        <v>1121</v>
      </c>
      <c r="C101" s="74" t="s">
        <v>232</v>
      </c>
      <c r="D101" s="74" t="s">
        <v>40</v>
      </c>
      <c r="E101" s="76" t="s">
        <v>1128</v>
      </c>
      <c r="F101" s="155"/>
      <c r="G101" s="155"/>
      <c r="H101" s="153">
        <v>10000</v>
      </c>
      <c r="I101" s="153">
        <f t="shared" si="3"/>
        <v>10000</v>
      </c>
      <c r="J101" s="135" t="s">
        <v>1166</v>
      </c>
      <c r="K101" s="79">
        <v>2020</v>
      </c>
      <c r="L101" s="191" t="s">
        <v>1131</v>
      </c>
      <c r="M101" s="126" t="s">
        <v>1511</v>
      </c>
    </row>
    <row r="102" spans="1:29" s="145" customFormat="1" ht="69.95" customHeight="1" x14ac:dyDescent="0.2">
      <c r="A102" s="114" t="s">
        <v>1125</v>
      </c>
      <c r="B102" s="104" t="s">
        <v>1122</v>
      </c>
      <c r="C102" s="74" t="s">
        <v>233</v>
      </c>
      <c r="D102" s="74" t="s">
        <v>40</v>
      </c>
      <c r="E102" s="76" t="s">
        <v>1129</v>
      </c>
      <c r="F102" s="155"/>
      <c r="G102" s="155">
        <v>5000</v>
      </c>
      <c r="H102" s="153"/>
      <c r="I102" s="153">
        <f t="shared" si="3"/>
        <v>5000</v>
      </c>
      <c r="J102" s="135" t="s">
        <v>1166</v>
      </c>
      <c r="K102" s="79">
        <v>2019</v>
      </c>
      <c r="L102" s="191" t="s">
        <v>1131</v>
      </c>
      <c r="M102" s="80" t="s">
        <v>1349</v>
      </c>
    </row>
    <row r="103" spans="1:29" s="145" customFormat="1" ht="69.95" customHeight="1" x14ac:dyDescent="0.2">
      <c r="A103" s="114" t="s">
        <v>1126</v>
      </c>
      <c r="B103" s="159" t="s">
        <v>1350</v>
      </c>
      <c r="C103" s="74" t="s">
        <v>240</v>
      </c>
      <c r="D103" s="74" t="s">
        <v>40</v>
      </c>
      <c r="E103" s="75" t="s">
        <v>1130</v>
      </c>
      <c r="F103" s="153"/>
      <c r="G103" s="153">
        <v>5000</v>
      </c>
      <c r="H103" s="153"/>
      <c r="I103" s="153">
        <f t="shared" si="3"/>
        <v>5000</v>
      </c>
      <c r="J103" s="135" t="s">
        <v>1166</v>
      </c>
      <c r="K103" s="79">
        <v>2020</v>
      </c>
      <c r="L103" s="191" t="s">
        <v>1131</v>
      </c>
      <c r="M103" s="80" t="s">
        <v>1293</v>
      </c>
    </row>
    <row r="104" spans="1:29" s="117" customFormat="1" ht="69.95" customHeight="1" x14ac:dyDescent="0.2">
      <c r="A104" s="49"/>
      <c r="B104" s="81"/>
      <c r="C104" s="34"/>
      <c r="D104" s="34"/>
      <c r="E104" s="25"/>
      <c r="F104" s="13"/>
      <c r="G104" s="13"/>
      <c r="H104" s="13"/>
      <c r="I104" s="11"/>
      <c r="J104" s="73"/>
      <c r="K104" s="48"/>
      <c r="L104" s="47"/>
      <c r="M104" s="47"/>
    </row>
    <row r="105" spans="1:29" s="118" customFormat="1" ht="32.1" customHeight="1" x14ac:dyDescent="0.25">
      <c r="A105" s="62"/>
      <c r="B105" s="102" t="s">
        <v>22</v>
      </c>
      <c r="C105" s="64"/>
      <c r="D105" s="64"/>
      <c r="E105" s="65"/>
      <c r="F105" s="92">
        <f>SUM(F106:F124)</f>
        <v>2220</v>
      </c>
      <c r="G105" s="92">
        <f>SUM(G106:G124)</f>
        <v>5750</v>
      </c>
      <c r="H105" s="92">
        <f>SUM(H106:H124)</f>
        <v>7220</v>
      </c>
      <c r="I105" s="92">
        <f>SUM(I106:I124)</f>
        <v>15190</v>
      </c>
      <c r="J105" s="66"/>
      <c r="K105" s="67"/>
      <c r="L105" s="68"/>
      <c r="M105" s="68"/>
      <c r="N105" s="121"/>
      <c r="O105" s="121"/>
      <c r="P105" s="121"/>
      <c r="Q105" s="121"/>
      <c r="R105" s="121"/>
      <c r="S105" s="121"/>
      <c r="T105" s="121"/>
      <c r="U105" s="121"/>
      <c r="V105" s="121"/>
      <c r="W105" s="121"/>
      <c r="X105" s="121"/>
      <c r="Y105" s="121"/>
      <c r="Z105" s="121"/>
      <c r="AA105" s="121"/>
      <c r="AB105" s="121"/>
      <c r="AC105" s="121"/>
    </row>
    <row r="106" spans="1:29" s="144" customFormat="1" ht="75" customHeight="1" x14ac:dyDescent="0.25">
      <c r="A106" s="114" t="s">
        <v>81</v>
      </c>
      <c r="B106" s="104" t="s">
        <v>447</v>
      </c>
      <c r="C106" s="112" t="s">
        <v>244</v>
      </c>
      <c r="D106" s="112" t="s">
        <v>39</v>
      </c>
      <c r="E106" s="76" t="s">
        <v>818</v>
      </c>
      <c r="F106" s="98">
        <v>500</v>
      </c>
      <c r="G106" s="98">
        <v>300</v>
      </c>
      <c r="H106" s="108">
        <v>300</v>
      </c>
      <c r="I106" s="108">
        <f>H106+G106+F106</f>
        <v>1100</v>
      </c>
      <c r="J106" s="132" t="s">
        <v>1160</v>
      </c>
      <c r="K106" s="77" t="s">
        <v>349</v>
      </c>
      <c r="L106" s="74" t="s">
        <v>445</v>
      </c>
      <c r="M106" s="126" t="s">
        <v>1538</v>
      </c>
    </row>
    <row r="107" spans="1:29" s="145" customFormat="1" ht="69.95" customHeight="1" x14ac:dyDescent="0.2">
      <c r="A107" s="114" t="s">
        <v>82</v>
      </c>
      <c r="B107" s="103" t="s">
        <v>446</v>
      </c>
      <c r="C107" s="74" t="s">
        <v>243</v>
      </c>
      <c r="D107" s="112" t="s">
        <v>39</v>
      </c>
      <c r="E107" s="75" t="s">
        <v>819</v>
      </c>
      <c r="F107" s="99">
        <v>500</v>
      </c>
      <c r="G107" s="99"/>
      <c r="H107" s="100"/>
      <c r="I107" s="108">
        <f t="shared" ref="I107:I121" si="4">H107+G107+F107</f>
        <v>500</v>
      </c>
      <c r="J107" s="132" t="s">
        <v>1160</v>
      </c>
      <c r="K107" s="77">
        <v>2018</v>
      </c>
      <c r="L107" s="74" t="s">
        <v>445</v>
      </c>
      <c r="M107" s="297" t="s">
        <v>1521</v>
      </c>
    </row>
    <row r="108" spans="1:29" s="145" customFormat="1" ht="69.95" customHeight="1" x14ac:dyDescent="0.2">
      <c r="A108" s="114" t="s">
        <v>83</v>
      </c>
      <c r="B108" s="104" t="s">
        <v>1351</v>
      </c>
      <c r="C108" s="74" t="s">
        <v>244</v>
      </c>
      <c r="D108" s="112" t="s">
        <v>40</v>
      </c>
      <c r="E108" s="75" t="s">
        <v>820</v>
      </c>
      <c r="F108" s="108">
        <v>200</v>
      </c>
      <c r="G108" s="108">
        <v>300</v>
      </c>
      <c r="H108" s="108">
        <v>300</v>
      </c>
      <c r="I108" s="108">
        <f t="shared" si="4"/>
        <v>800</v>
      </c>
      <c r="J108" s="132" t="s">
        <v>1160</v>
      </c>
      <c r="K108" s="79" t="s">
        <v>349</v>
      </c>
      <c r="L108" s="74" t="s">
        <v>445</v>
      </c>
      <c r="M108" s="297" t="s">
        <v>1522</v>
      </c>
    </row>
    <row r="109" spans="1:29" s="145" customFormat="1" ht="118.5" customHeight="1" x14ac:dyDescent="0.2">
      <c r="A109" s="114" t="s">
        <v>862</v>
      </c>
      <c r="B109" s="103" t="s">
        <v>516</v>
      </c>
      <c r="C109" s="74" t="s">
        <v>244</v>
      </c>
      <c r="D109" s="112" t="s">
        <v>40</v>
      </c>
      <c r="E109" s="75" t="s">
        <v>515</v>
      </c>
      <c r="F109" s="99">
        <v>220</v>
      </c>
      <c r="G109" s="99">
        <v>250</v>
      </c>
      <c r="H109" s="100">
        <v>220</v>
      </c>
      <c r="I109" s="108">
        <f t="shared" si="4"/>
        <v>690</v>
      </c>
      <c r="J109" s="132" t="s">
        <v>1159</v>
      </c>
      <c r="K109" s="78" t="s">
        <v>504</v>
      </c>
      <c r="L109" s="129" t="s">
        <v>505</v>
      </c>
      <c r="M109" s="297" t="s">
        <v>1445</v>
      </c>
    </row>
    <row r="110" spans="1:29" s="145" customFormat="1" ht="69.95" customHeight="1" x14ac:dyDescent="0.2">
      <c r="A110" s="114" t="s">
        <v>863</v>
      </c>
      <c r="B110" s="104" t="s">
        <v>564</v>
      </c>
      <c r="C110" s="74" t="s">
        <v>244</v>
      </c>
      <c r="D110" s="112" t="s">
        <v>40</v>
      </c>
      <c r="E110" s="161" t="s">
        <v>567</v>
      </c>
      <c r="F110" s="99">
        <v>0</v>
      </c>
      <c r="G110" s="99">
        <v>0</v>
      </c>
      <c r="H110" s="99">
        <v>0</v>
      </c>
      <c r="I110" s="108">
        <f t="shared" si="4"/>
        <v>0</v>
      </c>
      <c r="J110" s="132" t="s">
        <v>1169</v>
      </c>
      <c r="K110" s="78" t="s">
        <v>504</v>
      </c>
      <c r="L110" s="80" t="s">
        <v>559</v>
      </c>
      <c r="M110" s="297" t="s">
        <v>1417</v>
      </c>
    </row>
    <row r="111" spans="1:29" s="145" customFormat="1" ht="69.95" customHeight="1" x14ac:dyDescent="0.2">
      <c r="A111" s="114" t="s">
        <v>864</v>
      </c>
      <c r="B111" s="103" t="s">
        <v>565</v>
      </c>
      <c r="C111" s="74" t="s">
        <v>244</v>
      </c>
      <c r="D111" s="112" t="s">
        <v>40</v>
      </c>
      <c r="E111" s="162" t="s">
        <v>568</v>
      </c>
      <c r="F111" s="99">
        <v>0</v>
      </c>
      <c r="G111" s="99">
        <v>0</v>
      </c>
      <c r="H111" s="99">
        <v>0</v>
      </c>
      <c r="I111" s="108">
        <f t="shared" si="4"/>
        <v>0</v>
      </c>
      <c r="J111" s="132" t="s">
        <v>1169</v>
      </c>
      <c r="K111" s="78" t="s">
        <v>504</v>
      </c>
      <c r="L111" s="80" t="s">
        <v>559</v>
      </c>
      <c r="M111" s="297" t="s">
        <v>1417</v>
      </c>
    </row>
    <row r="112" spans="1:29" s="145" customFormat="1" ht="69.95" customHeight="1" x14ac:dyDescent="0.2">
      <c r="A112" s="114" t="s">
        <v>865</v>
      </c>
      <c r="B112" s="104" t="s">
        <v>566</v>
      </c>
      <c r="C112" s="74" t="s">
        <v>244</v>
      </c>
      <c r="D112" s="112" t="s">
        <v>40</v>
      </c>
      <c r="E112" s="163" t="s">
        <v>569</v>
      </c>
      <c r="F112" s="99">
        <v>0</v>
      </c>
      <c r="G112" s="99">
        <v>0</v>
      </c>
      <c r="H112" s="99">
        <v>0</v>
      </c>
      <c r="I112" s="108">
        <f t="shared" si="4"/>
        <v>0</v>
      </c>
      <c r="J112" s="132" t="s">
        <v>1169</v>
      </c>
      <c r="K112" s="78" t="s">
        <v>504</v>
      </c>
      <c r="L112" s="80" t="s">
        <v>559</v>
      </c>
      <c r="M112" s="297" t="s">
        <v>1417</v>
      </c>
    </row>
    <row r="113" spans="1:29" s="145" customFormat="1" ht="69.95" customHeight="1" x14ac:dyDescent="0.2">
      <c r="A113" s="114" t="s">
        <v>866</v>
      </c>
      <c r="B113" s="104" t="s">
        <v>593</v>
      </c>
      <c r="C113" s="74" t="s">
        <v>243</v>
      </c>
      <c r="D113" s="112" t="s">
        <v>40</v>
      </c>
      <c r="E113" s="140" t="s">
        <v>593</v>
      </c>
      <c r="F113" s="99">
        <v>0</v>
      </c>
      <c r="G113" s="99">
        <v>0</v>
      </c>
      <c r="H113" s="99">
        <v>0</v>
      </c>
      <c r="I113" s="108">
        <f t="shared" si="4"/>
        <v>0</v>
      </c>
      <c r="J113" s="132" t="s">
        <v>1173</v>
      </c>
      <c r="K113" s="78" t="s">
        <v>504</v>
      </c>
      <c r="L113" s="80" t="s">
        <v>592</v>
      </c>
      <c r="M113" s="122" t="s">
        <v>1464</v>
      </c>
    </row>
    <row r="114" spans="1:29" s="145" customFormat="1" ht="69.95" customHeight="1" x14ac:dyDescent="0.2">
      <c r="A114" s="114" t="s">
        <v>867</v>
      </c>
      <c r="B114" s="103" t="s">
        <v>1352</v>
      </c>
      <c r="C114" s="74" t="s">
        <v>244</v>
      </c>
      <c r="D114" s="112" t="s">
        <v>40</v>
      </c>
      <c r="E114" s="184" t="s">
        <v>1353</v>
      </c>
      <c r="F114" s="99">
        <v>700</v>
      </c>
      <c r="G114" s="99">
        <v>700</v>
      </c>
      <c r="H114" s="99">
        <v>700</v>
      </c>
      <c r="I114" s="108">
        <f t="shared" si="4"/>
        <v>2100</v>
      </c>
      <c r="J114" s="132" t="s">
        <v>1173</v>
      </c>
      <c r="K114" s="78" t="s">
        <v>504</v>
      </c>
      <c r="L114" s="80" t="s">
        <v>592</v>
      </c>
      <c r="M114" s="298" t="s">
        <v>1465</v>
      </c>
    </row>
    <row r="115" spans="1:29" s="145" customFormat="1" ht="69.95" customHeight="1" x14ac:dyDescent="0.2">
      <c r="A115" s="114" t="s">
        <v>868</v>
      </c>
      <c r="B115" s="104" t="s">
        <v>618</v>
      </c>
      <c r="C115" s="74" t="s">
        <v>243</v>
      </c>
      <c r="D115" s="112" t="s">
        <v>40</v>
      </c>
      <c r="E115" s="164" t="s">
        <v>620</v>
      </c>
      <c r="F115" s="99">
        <v>0</v>
      </c>
      <c r="G115" s="99">
        <v>0</v>
      </c>
      <c r="H115" s="99">
        <v>0</v>
      </c>
      <c r="I115" s="108">
        <f t="shared" si="4"/>
        <v>0</v>
      </c>
      <c r="J115" s="146" t="s">
        <v>1172</v>
      </c>
      <c r="K115" s="78" t="s">
        <v>504</v>
      </c>
      <c r="L115" s="80" t="s">
        <v>613</v>
      </c>
      <c r="M115" s="122" t="s">
        <v>1413</v>
      </c>
    </row>
    <row r="116" spans="1:29" s="145" customFormat="1" ht="69.95" customHeight="1" x14ac:dyDescent="0.2">
      <c r="A116" s="114" t="s">
        <v>869</v>
      </c>
      <c r="B116" s="103" t="s">
        <v>619</v>
      </c>
      <c r="C116" s="74" t="s">
        <v>244</v>
      </c>
      <c r="D116" s="112" t="s">
        <v>40</v>
      </c>
      <c r="E116" s="164" t="s">
        <v>621</v>
      </c>
      <c r="F116" s="99">
        <v>0</v>
      </c>
      <c r="G116" s="99">
        <v>0</v>
      </c>
      <c r="H116" s="99">
        <v>0</v>
      </c>
      <c r="I116" s="108">
        <f t="shared" si="4"/>
        <v>0</v>
      </c>
      <c r="J116" s="146" t="s">
        <v>1172</v>
      </c>
      <c r="K116" s="78" t="s">
        <v>504</v>
      </c>
      <c r="L116" s="80" t="s">
        <v>613</v>
      </c>
      <c r="M116" s="122" t="s">
        <v>1414</v>
      </c>
    </row>
    <row r="117" spans="1:29" s="145" customFormat="1" ht="69.95" customHeight="1" x14ac:dyDescent="0.2">
      <c r="A117" s="114" t="s">
        <v>870</v>
      </c>
      <c r="B117" s="104" t="s">
        <v>624</v>
      </c>
      <c r="C117" s="74" t="s">
        <v>243</v>
      </c>
      <c r="D117" s="112" t="s">
        <v>40</v>
      </c>
      <c r="E117" s="76" t="s">
        <v>821</v>
      </c>
      <c r="F117" s="99">
        <v>0</v>
      </c>
      <c r="G117" s="99">
        <v>0</v>
      </c>
      <c r="H117" s="99">
        <v>0</v>
      </c>
      <c r="I117" s="108">
        <f t="shared" si="4"/>
        <v>0</v>
      </c>
      <c r="J117" s="135" t="s">
        <v>1171</v>
      </c>
      <c r="K117" s="78" t="s">
        <v>504</v>
      </c>
      <c r="L117" s="80" t="s">
        <v>622</v>
      </c>
      <c r="M117" s="122" t="s">
        <v>1513</v>
      </c>
    </row>
    <row r="118" spans="1:29" s="145" customFormat="1" ht="69.95" customHeight="1" x14ac:dyDescent="0.2">
      <c r="A118" s="114" t="s">
        <v>871</v>
      </c>
      <c r="B118" s="103" t="s">
        <v>625</v>
      </c>
      <c r="C118" s="74" t="s">
        <v>244</v>
      </c>
      <c r="D118" s="112" t="s">
        <v>40</v>
      </c>
      <c r="E118" s="75" t="s">
        <v>822</v>
      </c>
      <c r="F118" s="99">
        <v>0</v>
      </c>
      <c r="G118" s="99">
        <v>0</v>
      </c>
      <c r="H118" s="99">
        <v>0</v>
      </c>
      <c r="I118" s="108">
        <f t="shared" si="4"/>
        <v>0</v>
      </c>
      <c r="J118" s="135" t="s">
        <v>1171</v>
      </c>
      <c r="K118" s="78" t="s">
        <v>504</v>
      </c>
      <c r="L118" s="80" t="s">
        <v>622</v>
      </c>
      <c r="M118" s="122" t="s">
        <v>1514</v>
      </c>
    </row>
    <row r="119" spans="1:29" s="145" customFormat="1" ht="69.95" customHeight="1" x14ac:dyDescent="0.2">
      <c r="A119" s="114" t="s">
        <v>872</v>
      </c>
      <c r="B119" s="104" t="s">
        <v>626</v>
      </c>
      <c r="C119" s="74" t="s">
        <v>244</v>
      </c>
      <c r="D119" s="112" t="s">
        <v>40</v>
      </c>
      <c r="E119" s="76" t="s">
        <v>627</v>
      </c>
      <c r="F119" s="99">
        <v>100</v>
      </c>
      <c r="G119" s="99">
        <v>0</v>
      </c>
      <c r="H119" s="99">
        <v>0</v>
      </c>
      <c r="I119" s="108">
        <f t="shared" si="4"/>
        <v>100</v>
      </c>
      <c r="J119" s="135" t="s">
        <v>1171</v>
      </c>
      <c r="K119" s="78" t="s">
        <v>504</v>
      </c>
      <c r="L119" s="80" t="s">
        <v>622</v>
      </c>
      <c r="M119" s="122" t="s">
        <v>1515</v>
      </c>
    </row>
    <row r="120" spans="1:29" s="145" customFormat="1" ht="69.95" customHeight="1" x14ac:dyDescent="0.2">
      <c r="A120" s="114" t="s">
        <v>873</v>
      </c>
      <c r="B120" s="103" t="s">
        <v>737</v>
      </c>
      <c r="C120" s="74" t="s">
        <v>241</v>
      </c>
      <c r="D120" s="112" t="s">
        <v>40</v>
      </c>
      <c r="E120" s="164" t="s">
        <v>1205</v>
      </c>
      <c r="F120" s="99">
        <v>0</v>
      </c>
      <c r="G120" s="99">
        <v>0</v>
      </c>
      <c r="H120" s="99">
        <v>0</v>
      </c>
      <c r="I120" s="108">
        <f t="shared" si="4"/>
        <v>0</v>
      </c>
      <c r="J120" s="135"/>
      <c r="K120" s="78" t="s">
        <v>349</v>
      </c>
      <c r="L120" s="80" t="s">
        <v>730</v>
      </c>
      <c r="M120" s="299" t="s">
        <v>1530</v>
      </c>
    </row>
    <row r="121" spans="1:29" s="145" customFormat="1" ht="69.95" customHeight="1" x14ac:dyDescent="0.2">
      <c r="A121" s="114" t="s">
        <v>874</v>
      </c>
      <c r="B121" s="104" t="s">
        <v>738</v>
      </c>
      <c r="C121" s="74" t="s">
        <v>242</v>
      </c>
      <c r="D121" s="112" t="s">
        <v>40</v>
      </c>
      <c r="E121" s="164" t="s">
        <v>739</v>
      </c>
      <c r="F121" s="99">
        <v>0</v>
      </c>
      <c r="G121" s="99">
        <v>0</v>
      </c>
      <c r="H121" s="99">
        <v>0</v>
      </c>
      <c r="I121" s="108">
        <f t="shared" si="4"/>
        <v>0</v>
      </c>
      <c r="J121" s="135" t="s">
        <v>1161</v>
      </c>
      <c r="K121" s="78" t="s">
        <v>349</v>
      </c>
      <c r="L121" s="80" t="s">
        <v>740</v>
      </c>
      <c r="M121" s="80" t="s">
        <v>1436</v>
      </c>
    </row>
    <row r="122" spans="1:29" s="145" customFormat="1" ht="69.95" customHeight="1" x14ac:dyDescent="0.2">
      <c r="A122" s="114" t="s">
        <v>1040</v>
      </c>
      <c r="B122" s="104" t="s">
        <v>1035</v>
      </c>
      <c r="C122" s="74" t="s">
        <v>241</v>
      </c>
      <c r="D122" s="112" t="s">
        <v>40</v>
      </c>
      <c r="E122" s="76" t="s">
        <v>1036</v>
      </c>
      <c r="F122" s="155" t="s">
        <v>1037</v>
      </c>
      <c r="G122" s="155" t="s">
        <v>1037</v>
      </c>
      <c r="H122" s="153" t="s">
        <v>1037</v>
      </c>
      <c r="I122" s="153" t="s">
        <v>1038</v>
      </c>
      <c r="J122" s="151" t="s">
        <v>1167</v>
      </c>
      <c r="K122" s="77" t="s">
        <v>1039</v>
      </c>
      <c r="L122" s="74" t="s">
        <v>1029</v>
      </c>
      <c r="M122" s="122" t="s">
        <v>1378</v>
      </c>
    </row>
    <row r="123" spans="1:29" s="145" customFormat="1" ht="103.5" customHeight="1" x14ac:dyDescent="0.2">
      <c r="A123" s="114" t="s">
        <v>1116</v>
      </c>
      <c r="B123" s="104" t="s">
        <v>737</v>
      </c>
      <c r="C123" s="74" t="s">
        <v>241</v>
      </c>
      <c r="D123" s="112" t="s">
        <v>40</v>
      </c>
      <c r="E123" s="76" t="s">
        <v>1354</v>
      </c>
      <c r="F123" s="155"/>
      <c r="G123" s="155">
        <v>4200</v>
      </c>
      <c r="H123" s="153">
        <v>5700</v>
      </c>
      <c r="I123" s="153">
        <f>H123+G123+F123</f>
        <v>9900</v>
      </c>
      <c r="J123" s="132" t="s">
        <v>1340</v>
      </c>
      <c r="K123" s="77" t="s">
        <v>1039</v>
      </c>
      <c r="L123" s="74" t="s">
        <v>1115</v>
      </c>
      <c r="M123" s="300" t="s">
        <v>1355</v>
      </c>
    </row>
    <row r="124" spans="1:29" s="117" customFormat="1" ht="69.95" customHeight="1" x14ac:dyDescent="0.2">
      <c r="A124" s="49"/>
      <c r="B124" s="81"/>
      <c r="C124" s="34"/>
      <c r="D124" s="30"/>
      <c r="E124" s="25"/>
      <c r="F124" s="13"/>
      <c r="G124" s="13"/>
      <c r="H124" s="11"/>
      <c r="I124" s="11"/>
      <c r="J124" s="31"/>
      <c r="K124" s="48"/>
      <c r="L124" s="47"/>
      <c r="M124" s="47"/>
    </row>
    <row r="125" spans="1:29" s="118" customFormat="1" ht="32.1" customHeight="1" x14ac:dyDescent="0.25">
      <c r="A125" s="69"/>
      <c r="B125" s="102" t="s">
        <v>23</v>
      </c>
      <c r="C125" s="64"/>
      <c r="D125" s="65"/>
      <c r="E125" s="65"/>
      <c r="F125" s="92">
        <f>SUM(F126:F153)</f>
        <v>162704</v>
      </c>
      <c r="G125" s="92">
        <f>SUM(G126:G153)</f>
        <v>141525</v>
      </c>
      <c r="H125" s="92">
        <f>SUM(H126:H153)</f>
        <v>67093</v>
      </c>
      <c r="I125" s="92">
        <f>SUM(I126:I153)</f>
        <v>371322</v>
      </c>
      <c r="J125" s="66"/>
      <c r="K125" s="67"/>
      <c r="L125" s="68"/>
      <c r="M125" s="68"/>
      <c r="N125" s="121"/>
      <c r="O125" s="121"/>
      <c r="P125" s="121"/>
      <c r="Q125" s="121"/>
      <c r="R125" s="121"/>
      <c r="S125" s="121"/>
      <c r="T125" s="121"/>
      <c r="U125" s="121"/>
      <c r="V125" s="121"/>
      <c r="W125" s="121"/>
      <c r="X125" s="121"/>
      <c r="Y125" s="121"/>
      <c r="Z125" s="121"/>
      <c r="AA125" s="121"/>
      <c r="AB125" s="121"/>
      <c r="AC125" s="121"/>
    </row>
    <row r="126" spans="1:29" s="144" customFormat="1" ht="131.25" customHeight="1" x14ac:dyDescent="0.25">
      <c r="A126" s="114" t="s">
        <v>84</v>
      </c>
      <c r="B126" s="104" t="s">
        <v>430</v>
      </c>
      <c r="C126" s="112" t="s">
        <v>250</v>
      </c>
      <c r="D126" s="112" t="s">
        <v>40</v>
      </c>
      <c r="E126" s="76" t="s">
        <v>1206</v>
      </c>
      <c r="F126" s="98">
        <v>0</v>
      </c>
      <c r="G126" s="98">
        <v>0</v>
      </c>
      <c r="H126" s="108">
        <v>0</v>
      </c>
      <c r="I126" s="108">
        <f t="shared" ref="I126:I149" si="5">H126+G126+F126</f>
        <v>0</v>
      </c>
      <c r="J126" s="113" t="s">
        <v>1356</v>
      </c>
      <c r="K126" s="77" t="s">
        <v>349</v>
      </c>
      <c r="L126" s="74" t="s">
        <v>753</v>
      </c>
      <c r="M126" s="197" t="s">
        <v>1392</v>
      </c>
    </row>
    <row r="127" spans="1:29" s="145" customFormat="1" ht="69.95" customHeight="1" x14ac:dyDescent="0.2">
      <c r="A127" s="114" t="s">
        <v>85</v>
      </c>
      <c r="B127" s="103" t="s">
        <v>431</v>
      </c>
      <c r="C127" s="74" t="s">
        <v>251</v>
      </c>
      <c r="D127" s="74" t="s">
        <v>40</v>
      </c>
      <c r="E127" s="75" t="s">
        <v>1357</v>
      </c>
      <c r="F127" s="99">
        <v>9000</v>
      </c>
      <c r="G127" s="99"/>
      <c r="H127" s="100"/>
      <c r="I127" s="108">
        <f t="shared" si="5"/>
        <v>9000</v>
      </c>
      <c r="J127" s="132" t="s">
        <v>1163</v>
      </c>
      <c r="K127" s="77">
        <v>2018</v>
      </c>
      <c r="L127" s="74" t="s">
        <v>432</v>
      </c>
      <c r="M127" s="195" t="s">
        <v>1393</v>
      </c>
    </row>
    <row r="128" spans="1:29" s="145" customFormat="1" ht="69.95" customHeight="1" x14ac:dyDescent="0.2">
      <c r="A128" s="114" t="s">
        <v>86</v>
      </c>
      <c r="B128" s="103" t="s">
        <v>1358</v>
      </c>
      <c r="C128" s="74" t="s">
        <v>251</v>
      </c>
      <c r="D128" s="74" t="s">
        <v>39</v>
      </c>
      <c r="E128" s="75" t="s">
        <v>1359</v>
      </c>
      <c r="F128" s="99"/>
      <c r="G128" s="99">
        <v>3000</v>
      </c>
      <c r="H128" s="100">
        <v>4000</v>
      </c>
      <c r="I128" s="108">
        <f t="shared" si="5"/>
        <v>7000</v>
      </c>
      <c r="J128" s="132" t="s">
        <v>1160</v>
      </c>
      <c r="K128" s="77" t="s">
        <v>448</v>
      </c>
      <c r="L128" s="74" t="s">
        <v>445</v>
      </c>
      <c r="M128" s="301" t="s">
        <v>1523</v>
      </c>
    </row>
    <row r="129" spans="1:14" s="145" customFormat="1" ht="69.95" customHeight="1" x14ac:dyDescent="0.2">
      <c r="A129" s="114" t="s">
        <v>875</v>
      </c>
      <c r="B129" s="103" t="s">
        <v>469</v>
      </c>
      <c r="C129" s="74" t="s">
        <v>248</v>
      </c>
      <c r="D129" s="74" t="s">
        <v>39</v>
      </c>
      <c r="E129" s="75" t="s">
        <v>470</v>
      </c>
      <c r="F129" s="99">
        <v>0</v>
      </c>
      <c r="G129" s="99">
        <v>0</v>
      </c>
      <c r="H129" s="100">
        <v>0</v>
      </c>
      <c r="I129" s="108">
        <f t="shared" si="5"/>
        <v>0</v>
      </c>
      <c r="J129" s="113" t="s">
        <v>1356</v>
      </c>
      <c r="K129" s="77" t="s">
        <v>349</v>
      </c>
      <c r="L129" s="74" t="s">
        <v>471</v>
      </c>
      <c r="M129" s="292" t="s">
        <v>1499</v>
      </c>
      <c r="N129" s="177"/>
    </row>
    <row r="130" spans="1:14" s="145" customFormat="1" ht="93.75" customHeight="1" x14ac:dyDescent="0.2">
      <c r="A130" s="114" t="s">
        <v>876</v>
      </c>
      <c r="B130" s="103" t="s">
        <v>520</v>
      </c>
      <c r="C130" s="74" t="s">
        <v>246</v>
      </c>
      <c r="D130" s="74" t="s">
        <v>40</v>
      </c>
      <c r="E130" s="76" t="s">
        <v>517</v>
      </c>
      <c r="F130" s="98">
        <v>170</v>
      </c>
      <c r="G130" s="98">
        <v>250</v>
      </c>
      <c r="H130" s="108">
        <v>550</v>
      </c>
      <c r="I130" s="108">
        <f t="shared" si="5"/>
        <v>970</v>
      </c>
      <c r="J130" s="132" t="s">
        <v>1159</v>
      </c>
      <c r="K130" s="78" t="s">
        <v>504</v>
      </c>
      <c r="L130" s="129" t="s">
        <v>505</v>
      </c>
      <c r="M130" s="301" t="s">
        <v>1446</v>
      </c>
    </row>
    <row r="131" spans="1:14" s="145" customFormat="1" ht="166.5" customHeight="1" x14ac:dyDescent="0.2">
      <c r="A131" s="114" t="s">
        <v>877</v>
      </c>
      <c r="B131" s="103" t="s">
        <v>518</v>
      </c>
      <c r="C131" s="74" t="s">
        <v>251</v>
      </c>
      <c r="D131" s="74" t="s">
        <v>40</v>
      </c>
      <c r="E131" s="76" t="s">
        <v>518</v>
      </c>
      <c r="F131" s="98">
        <v>3000</v>
      </c>
      <c r="G131" s="98">
        <v>3000</v>
      </c>
      <c r="H131" s="108">
        <v>3000</v>
      </c>
      <c r="I131" s="108">
        <f t="shared" si="5"/>
        <v>9000</v>
      </c>
      <c r="J131" s="132" t="s">
        <v>1159</v>
      </c>
      <c r="K131" s="78" t="s">
        <v>504</v>
      </c>
      <c r="L131" s="129" t="s">
        <v>505</v>
      </c>
      <c r="M131" s="301" t="s">
        <v>1447</v>
      </c>
    </row>
    <row r="132" spans="1:14" s="145" customFormat="1" ht="113.25" customHeight="1" x14ac:dyDescent="0.2">
      <c r="A132" s="114" t="s">
        <v>878</v>
      </c>
      <c r="B132" s="103" t="s">
        <v>521</v>
      </c>
      <c r="C132" s="74" t="s">
        <v>255</v>
      </c>
      <c r="D132" s="74" t="s">
        <v>40</v>
      </c>
      <c r="E132" s="112" t="s">
        <v>519</v>
      </c>
      <c r="F132" s="108">
        <v>80</v>
      </c>
      <c r="G132" s="108">
        <v>80</v>
      </c>
      <c r="H132" s="108">
        <v>80</v>
      </c>
      <c r="I132" s="108">
        <f t="shared" si="5"/>
        <v>240</v>
      </c>
      <c r="J132" s="132" t="s">
        <v>1159</v>
      </c>
      <c r="K132" s="113" t="s">
        <v>504</v>
      </c>
      <c r="L132" s="165" t="s">
        <v>505</v>
      </c>
      <c r="M132" s="301" t="s">
        <v>1448</v>
      </c>
    </row>
    <row r="133" spans="1:14" s="145" customFormat="1" ht="69.95" customHeight="1" x14ac:dyDescent="0.2">
      <c r="A133" s="114" t="s">
        <v>879</v>
      </c>
      <c r="B133" s="103" t="s">
        <v>646</v>
      </c>
      <c r="C133" s="74" t="s">
        <v>246</v>
      </c>
      <c r="D133" s="74" t="s">
        <v>39</v>
      </c>
      <c r="E133" s="75" t="s">
        <v>651</v>
      </c>
      <c r="F133" s="99">
        <v>7288</v>
      </c>
      <c r="G133" s="99">
        <v>4500</v>
      </c>
      <c r="H133" s="100"/>
      <c r="I133" s="108">
        <f t="shared" si="5"/>
        <v>11788</v>
      </c>
      <c r="J133" s="113" t="s">
        <v>652</v>
      </c>
      <c r="K133" s="77">
        <v>2018</v>
      </c>
      <c r="L133" s="74" t="s">
        <v>659</v>
      </c>
      <c r="M133" s="80" t="s">
        <v>1294</v>
      </c>
    </row>
    <row r="134" spans="1:14" s="145" customFormat="1" ht="69.95" customHeight="1" x14ac:dyDescent="0.2">
      <c r="A134" s="114" t="s">
        <v>880</v>
      </c>
      <c r="B134" s="103" t="s">
        <v>647</v>
      </c>
      <c r="C134" s="74" t="s">
        <v>246</v>
      </c>
      <c r="D134" s="74" t="s">
        <v>39</v>
      </c>
      <c r="E134" s="75" t="s">
        <v>651</v>
      </c>
      <c r="F134" s="99">
        <v>732</v>
      </c>
      <c r="G134" s="99"/>
      <c r="H134" s="100"/>
      <c r="I134" s="108">
        <f t="shared" si="5"/>
        <v>732</v>
      </c>
      <c r="J134" s="113" t="s">
        <v>653</v>
      </c>
      <c r="K134" s="77">
        <v>2018</v>
      </c>
      <c r="L134" s="74" t="s">
        <v>660</v>
      </c>
      <c r="M134" s="75" t="s">
        <v>651</v>
      </c>
    </row>
    <row r="135" spans="1:14" s="145" customFormat="1" ht="69.95" customHeight="1" x14ac:dyDescent="0.2">
      <c r="A135" s="114" t="s">
        <v>881</v>
      </c>
      <c r="B135" s="103" t="s">
        <v>648</v>
      </c>
      <c r="C135" s="74" t="s">
        <v>246</v>
      </c>
      <c r="D135" s="74" t="s">
        <v>39</v>
      </c>
      <c r="E135" s="75" t="s">
        <v>651</v>
      </c>
      <c r="F135" s="99">
        <v>3316</v>
      </c>
      <c r="G135" s="99"/>
      <c r="H135" s="100"/>
      <c r="I135" s="108">
        <f t="shared" si="5"/>
        <v>3316</v>
      </c>
      <c r="J135" s="113" t="s">
        <v>654</v>
      </c>
      <c r="K135" s="77">
        <v>2018</v>
      </c>
      <c r="L135" s="74" t="s">
        <v>660</v>
      </c>
      <c r="M135" s="75" t="s">
        <v>651</v>
      </c>
    </row>
    <row r="136" spans="1:14" s="145" customFormat="1" ht="69.95" customHeight="1" x14ac:dyDescent="0.2">
      <c r="A136" s="114" t="s">
        <v>882</v>
      </c>
      <c r="B136" s="103" t="s">
        <v>649</v>
      </c>
      <c r="C136" s="74" t="s">
        <v>246</v>
      </c>
      <c r="D136" s="74" t="s">
        <v>39</v>
      </c>
      <c r="E136" s="75" t="s">
        <v>651</v>
      </c>
      <c r="F136" s="99">
        <v>5675</v>
      </c>
      <c r="G136" s="99"/>
      <c r="H136" s="100"/>
      <c r="I136" s="108">
        <f t="shared" si="5"/>
        <v>5675</v>
      </c>
      <c r="J136" s="113" t="s">
        <v>655</v>
      </c>
      <c r="K136" s="77">
        <v>2018</v>
      </c>
      <c r="L136" s="74" t="s">
        <v>660</v>
      </c>
      <c r="M136" s="75" t="s">
        <v>651</v>
      </c>
    </row>
    <row r="137" spans="1:14" s="145" customFormat="1" ht="69.95" customHeight="1" x14ac:dyDescent="0.2">
      <c r="A137" s="114" t="s">
        <v>883</v>
      </c>
      <c r="B137" s="103" t="s">
        <v>650</v>
      </c>
      <c r="C137" s="74" t="s">
        <v>246</v>
      </c>
      <c r="D137" s="74" t="s">
        <v>39</v>
      </c>
      <c r="E137" s="75" t="s">
        <v>651</v>
      </c>
      <c r="F137" s="99">
        <v>1419</v>
      </c>
      <c r="G137" s="99"/>
      <c r="H137" s="100"/>
      <c r="I137" s="108">
        <f t="shared" si="5"/>
        <v>1419</v>
      </c>
      <c r="J137" s="113" t="s">
        <v>656</v>
      </c>
      <c r="K137" s="77">
        <v>2018</v>
      </c>
      <c r="L137" s="74" t="s">
        <v>661</v>
      </c>
      <c r="M137" s="185" t="s">
        <v>1295</v>
      </c>
    </row>
    <row r="138" spans="1:14" s="145" customFormat="1" ht="69.95" customHeight="1" x14ac:dyDescent="0.2">
      <c r="A138" s="114" t="s">
        <v>884</v>
      </c>
      <c r="B138" s="103" t="s">
        <v>1360</v>
      </c>
      <c r="C138" s="74" t="s">
        <v>246</v>
      </c>
      <c r="D138" s="74" t="s">
        <v>39</v>
      </c>
      <c r="E138" s="75" t="s">
        <v>651</v>
      </c>
      <c r="F138" s="99">
        <v>10678</v>
      </c>
      <c r="G138" s="99">
        <v>11439</v>
      </c>
      <c r="H138" s="100"/>
      <c r="I138" s="108">
        <f t="shared" si="5"/>
        <v>22117</v>
      </c>
      <c r="J138" s="113" t="s">
        <v>657</v>
      </c>
      <c r="K138" s="77">
        <v>2018</v>
      </c>
      <c r="L138" s="74" t="s">
        <v>661</v>
      </c>
      <c r="M138" s="185" t="s">
        <v>1295</v>
      </c>
    </row>
    <row r="139" spans="1:14" s="145" customFormat="1" ht="69.95" customHeight="1" x14ac:dyDescent="0.2">
      <c r="A139" s="114" t="s">
        <v>885</v>
      </c>
      <c r="B139" s="103" t="s">
        <v>1361</v>
      </c>
      <c r="C139" s="74" t="s">
        <v>246</v>
      </c>
      <c r="D139" s="74" t="s">
        <v>39</v>
      </c>
      <c r="E139" s="75" t="s">
        <v>651</v>
      </c>
      <c r="F139" s="99">
        <v>12702</v>
      </c>
      <c r="G139" s="99">
        <v>8607</v>
      </c>
      <c r="H139" s="100"/>
      <c r="I139" s="108">
        <f t="shared" si="5"/>
        <v>21309</v>
      </c>
      <c r="J139" s="113" t="s">
        <v>658</v>
      </c>
      <c r="K139" s="77">
        <v>2018</v>
      </c>
      <c r="L139" s="133" t="s">
        <v>662</v>
      </c>
      <c r="M139" s="75" t="s">
        <v>651</v>
      </c>
    </row>
    <row r="140" spans="1:14" s="145" customFormat="1" ht="69.95" customHeight="1" thickBot="1" x14ac:dyDescent="0.25">
      <c r="A140" s="114" t="s">
        <v>886</v>
      </c>
      <c r="B140" s="103" t="s">
        <v>667</v>
      </c>
      <c r="C140" s="74" t="s">
        <v>246</v>
      </c>
      <c r="D140" s="74" t="s">
        <v>39</v>
      </c>
      <c r="E140" s="75" t="s">
        <v>651</v>
      </c>
      <c r="F140" s="99">
        <v>5875</v>
      </c>
      <c r="G140" s="99">
        <v>7630</v>
      </c>
      <c r="H140" s="100"/>
      <c r="I140" s="108">
        <f t="shared" si="5"/>
        <v>13505</v>
      </c>
      <c r="J140" s="113" t="s">
        <v>668</v>
      </c>
      <c r="K140" s="77">
        <v>2018</v>
      </c>
      <c r="L140" s="133" t="s">
        <v>669</v>
      </c>
      <c r="M140" s="198" t="s">
        <v>1400</v>
      </c>
    </row>
    <row r="141" spans="1:14" s="145" customFormat="1" ht="69.95" customHeight="1" x14ac:dyDescent="0.2">
      <c r="A141" s="114" t="s">
        <v>887</v>
      </c>
      <c r="B141" s="103" t="s">
        <v>670</v>
      </c>
      <c r="C141" s="74" t="s">
        <v>255</v>
      </c>
      <c r="D141" s="74" t="s">
        <v>39</v>
      </c>
      <c r="E141" s="75" t="s">
        <v>670</v>
      </c>
      <c r="F141" s="99">
        <v>42444</v>
      </c>
      <c r="G141" s="99">
        <v>24638</v>
      </c>
      <c r="H141" s="100">
        <v>24638</v>
      </c>
      <c r="I141" s="108">
        <f t="shared" si="5"/>
        <v>91720</v>
      </c>
      <c r="J141" s="113" t="s">
        <v>671</v>
      </c>
      <c r="K141" s="77">
        <v>2018</v>
      </c>
      <c r="L141" s="133" t="s">
        <v>642</v>
      </c>
      <c r="M141" s="194" t="s">
        <v>1394</v>
      </c>
    </row>
    <row r="142" spans="1:14" s="145" customFormat="1" ht="69.95" customHeight="1" x14ac:dyDescent="0.2">
      <c r="A142" s="114" t="s">
        <v>888</v>
      </c>
      <c r="B142" s="103" t="s">
        <v>672</v>
      </c>
      <c r="C142" s="74" t="s">
        <v>255</v>
      </c>
      <c r="D142" s="74" t="s">
        <v>39</v>
      </c>
      <c r="E142" s="75" t="s">
        <v>651</v>
      </c>
      <c r="F142" s="99">
        <v>4000</v>
      </c>
      <c r="G142" s="99">
        <v>14556</v>
      </c>
      <c r="H142" s="100"/>
      <c r="I142" s="108">
        <f t="shared" si="5"/>
        <v>18556</v>
      </c>
      <c r="J142" s="113" t="s">
        <v>673</v>
      </c>
      <c r="K142" s="77">
        <v>2018</v>
      </c>
      <c r="L142" s="133" t="s">
        <v>642</v>
      </c>
      <c r="M142" s="194" t="s">
        <v>1395</v>
      </c>
    </row>
    <row r="143" spans="1:14" s="145" customFormat="1" ht="117.75" customHeight="1" x14ac:dyDescent="0.2">
      <c r="A143" s="114" t="s">
        <v>889</v>
      </c>
      <c r="B143" s="103" t="s">
        <v>741</v>
      </c>
      <c r="C143" s="74" t="s">
        <v>245</v>
      </c>
      <c r="D143" s="74" t="s">
        <v>40</v>
      </c>
      <c r="E143" s="75" t="s">
        <v>743</v>
      </c>
      <c r="F143" s="99">
        <v>1925</v>
      </c>
      <c r="G143" s="99">
        <v>1925</v>
      </c>
      <c r="H143" s="99">
        <v>1925</v>
      </c>
      <c r="I143" s="108">
        <f t="shared" si="5"/>
        <v>5775</v>
      </c>
      <c r="J143" s="113" t="s">
        <v>1356</v>
      </c>
      <c r="K143" s="77" t="s">
        <v>349</v>
      </c>
      <c r="L143" s="133" t="s">
        <v>745</v>
      </c>
      <c r="M143" s="194" t="s">
        <v>1311</v>
      </c>
    </row>
    <row r="144" spans="1:14" s="145" customFormat="1" ht="115.5" customHeight="1" x14ac:dyDescent="0.2">
      <c r="A144" s="114" t="s">
        <v>890</v>
      </c>
      <c r="B144" s="103" t="s">
        <v>742</v>
      </c>
      <c r="C144" s="74" t="s">
        <v>245</v>
      </c>
      <c r="D144" s="74" t="s">
        <v>40</v>
      </c>
      <c r="E144" s="75" t="s">
        <v>744</v>
      </c>
      <c r="F144" s="99">
        <v>7500</v>
      </c>
      <c r="G144" s="99">
        <v>7500</v>
      </c>
      <c r="H144" s="99">
        <v>7500</v>
      </c>
      <c r="I144" s="108">
        <f t="shared" si="5"/>
        <v>22500</v>
      </c>
      <c r="J144" s="113" t="s">
        <v>1356</v>
      </c>
      <c r="K144" s="77" t="s">
        <v>349</v>
      </c>
      <c r="L144" s="133" t="s">
        <v>642</v>
      </c>
      <c r="M144" s="194" t="s">
        <v>1396</v>
      </c>
    </row>
    <row r="145" spans="1:37" s="145" customFormat="1" ht="105.75" customHeight="1" x14ac:dyDescent="0.2">
      <c r="A145" s="114" t="s">
        <v>891</v>
      </c>
      <c r="B145" s="103" t="s">
        <v>746</v>
      </c>
      <c r="C145" s="74" t="s">
        <v>247</v>
      </c>
      <c r="D145" s="74" t="s">
        <v>40</v>
      </c>
      <c r="E145" s="75" t="s">
        <v>747</v>
      </c>
      <c r="F145" s="99">
        <v>1400</v>
      </c>
      <c r="G145" s="99">
        <v>1400</v>
      </c>
      <c r="H145" s="99">
        <v>1400</v>
      </c>
      <c r="I145" s="108">
        <f t="shared" si="5"/>
        <v>4200</v>
      </c>
      <c r="J145" s="113" t="s">
        <v>1356</v>
      </c>
      <c r="K145" s="77" t="s">
        <v>349</v>
      </c>
      <c r="L145" s="133" t="s">
        <v>642</v>
      </c>
      <c r="M145" s="194" t="s">
        <v>1310</v>
      </c>
    </row>
    <row r="146" spans="1:37" s="145" customFormat="1" ht="153.75" customHeight="1" x14ac:dyDescent="0.2">
      <c r="A146" s="114" t="s">
        <v>892</v>
      </c>
      <c r="B146" s="103" t="s">
        <v>748</v>
      </c>
      <c r="C146" s="74" t="s">
        <v>249</v>
      </c>
      <c r="D146" s="74" t="s">
        <v>40</v>
      </c>
      <c r="E146" s="75" t="s">
        <v>749</v>
      </c>
      <c r="F146" s="99">
        <v>0</v>
      </c>
      <c r="G146" s="99">
        <v>0</v>
      </c>
      <c r="H146" s="100">
        <v>0</v>
      </c>
      <c r="I146" s="108">
        <f t="shared" si="5"/>
        <v>0</v>
      </c>
      <c r="J146" s="113" t="s">
        <v>1356</v>
      </c>
      <c r="K146" s="77" t="s">
        <v>349</v>
      </c>
      <c r="L146" s="133" t="s">
        <v>750</v>
      </c>
      <c r="M146" s="298" t="s">
        <v>1500</v>
      </c>
    </row>
    <row r="147" spans="1:37" s="145" customFormat="1" ht="136.5" customHeight="1" x14ac:dyDescent="0.2">
      <c r="A147" s="114" t="s">
        <v>893</v>
      </c>
      <c r="B147" s="103" t="s">
        <v>751</v>
      </c>
      <c r="C147" s="74" t="s">
        <v>252</v>
      </c>
      <c r="D147" s="74" t="s">
        <v>40</v>
      </c>
      <c r="E147" s="75" t="s">
        <v>752</v>
      </c>
      <c r="F147" s="99">
        <v>600</v>
      </c>
      <c r="G147" s="99">
        <v>600</v>
      </c>
      <c r="H147" s="99">
        <v>600</v>
      </c>
      <c r="I147" s="108">
        <f t="shared" si="5"/>
        <v>1800</v>
      </c>
      <c r="J147" s="113" t="s">
        <v>1356</v>
      </c>
      <c r="K147" s="77" t="s">
        <v>349</v>
      </c>
      <c r="L147" s="133" t="s">
        <v>753</v>
      </c>
      <c r="M147" s="197" t="s">
        <v>1397</v>
      </c>
    </row>
    <row r="148" spans="1:37" s="145" customFormat="1" ht="180.75" customHeight="1" x14ac:dyDescent="0.2">
      <c r="A148" s="114" t="s">
        <v>894</v>
      </c>
      <c r="B148" s="103" t="s">
        <v>754</v>
      </c>
      <c r="C148" s="74" t="s">
        <v>253</v>
      </c>
      <c r="D148" s="74" t="s">
        <v>40</v>
      </c>
      <c r="E148" s="75" t="s">
        <v>1207</v>
      </c>
      <c r="F148" s="99">
        <v>37500</v>
      </c>
      <c r="G148" s="99">
        <v>40000</v>
      </c>
      <c r="H148" s="99">
        <v>10000</v>
      </c>
      <c r="I148" s="108">
        <f t="shared" si="5"/>
        <v>87500</v>
      </c>
      <c r="J148" s="135" t="s">
        <v>1192</v>
      </c>
      <c r="K148" s="77" t="s">
        <v>349</v>
      </c>
      <c r="L148" s="133" t="s">
        <v>755</v>
      </c>
      <c r="M148" s="195" t="s">
        <v>1312</v>
      </c>
    </row>
    <row r="149" spans="1:37" s="145" customFormat="1" ht="69.95" customHeight="1" x14ac:dyDescent="0.2">
      <c r="A149" s="114" t="s">
        <v>895</v>
      </c>
      <c r="B149" s="103" t="s">
        <v>756</v>
      </c>
      <c r="C149" s="74" t="s">
        <v>254</v>
      </c>
      <c r="D149" s="74" t="s">
        <v>114</v>
      </c>
      <c r="E149" s="75" t="s">
        <v>757</v>
      </c>
      <c r="F149" s="99">
        <v>7400</v>
      </c>
      <c r="G149" s="99">
        <v>7400</v>
      </c>
      <c r="H149" s="99">
        <v>7400</v>
      </c>
      <c r="I149" s="108">
        <f t="shared" si="5"/>
        <v>22200</v>
      </c>
      <c r="J149" s="113" t="s">
        <v>1193</v>
      </c>
      <c r="K149" s="77" t="s">
        <v>349</v>
      </c>
      <c r="L149" s="133" t="s">
        <v>758</v>
      </c>
      <c r="M149" s="194" t="s">
        <v>1313</v>
      </c>
    </row>
    <row r="150" spans="1:37" s="145" customFormat="1" ht="69.95" customHeight="1" x14ac:dyDescent="0.2">
      <c r="A150" s="114" t="s">
        <v>1117</v>
      </c>
      <c r="B150" s="103" t="s">
        <v>1041</v>
      </c>
      <c r="C150" s="74" t="s">
        <v>245</v>
      </c>
      <c r="D150" s="74" t="s">
        <v>40</v>
      </c>
      <c r="E150" s="76" t="s">
        <v>1043</v>
      </c>
      <c r="F150" s="155" t="s">
        <v>1044</v>
      </c>
      <c r="G150" s="155" t="s">
        <v>1044</v>
      </c>
      <c r="H150" s="153" t="s">
        <v>1044</v>
      </c>
      <c r="I150" s="153" t="s">
        <v>1045</v>
      </c>
      <c r="J150" s="151" t="s">
        <v>1167</v>
      </c>
      <c r="K150" s="77" t="s">
        <v>349</v>
      </c>
      <c r="L150" s="74" t="s">
        <v>1029</v>
      </c>
      <c r="M150" s="122" t="s">
        <v>1379</v>
      </c>
    </row>
    <row r="151" spans="1:37" s="145" customFormat="1" ht="116.25" customHeight="1" x14ac:dyDescent="0.2">
      <c r="A151" s="114" t="s">
        <v>1118</v>
      </c>
      <c r="B151" s="103" t="s">
        <v>1042</v>
      </c>
      <c r="C151" s="74" t="s">
        <v>254</v>
      </c>
      <c r="D151" s="74" t="s">
        <v>40</v>
      </c>
      <c r="E151" s="75" t="s">
        <v>1362</v>
      </c>
      <c r="F151" s="178" t="s">
        <v>1046</v>
      </c>
      <c r="G151" s="178" t="s">
        <v>1046</v>
      </c>
      <c r="H151" s="179" t="s">
        <v>1046</v>
      </c>
      <c r="I151" s="153" t="s">
        <v>1032</v>
      </c>
      <c r="J151" s="151" t="s">
        <v>1167</v>
      </c>
      <c r="K151" s="77" t="s">
        <v>349</v>
      </c>
      <c r="L151" s="74" t="s">
        <v>1029</v>
      </c>
      <c r="M151" s="302" t="s">
        <v>1380</v>
      </c>
    </row>
    <row r="152" spans="1:37" s="145" customFormat="1" ht="69.95" customHeight="1" x14ac:dyDescent="0.2">
      <c r="A152" s="114" t="s">
        <v>1119</v>
      </c>
      <c r="B152" s="103" t="s">
        <v>754</v>
      </c>
      <c r="C152" s="74" t="s">
        <v>253</v>
      </c>
      <c r="D152" s="74" t="s">
        <v>40</v>
      </c>
      <c r="E152" s="158" t="s">
        <v>1363</v>
      </c>
      <c r="F152" s="155"/>
      <c r="G152" s="155">
        <v>5000</v>
      </c>
      <c r="H152" s="153">
        <v>6000</v>
      </c>
      <c r="I152" s="153">
        <f>H152+G152+F152</f>
        <v>11000</v>
      </c>
      <c r="J152" s="132" t="s">
        <v>1340</v>
      </c>
      <c r="K152" s="77" t="s">
        <v>349</v>
      </c>
      <c r="L152" s="158" t="s">
        <v>1115</v>
      </c>
      <c r="M152" s="126" t="s">
        <v>1539</v>
      </c>
    </row>
    <row r="153" spans="1:37" s="145" customFormat="1" ht="69.95" customHeight="1" x14ac:dyDescent="0.2">
      <c r="A153" s="114"/>
      <c r="B153" s="184"/>
      <c r="C153" s="74"/>
      <c r="D153" s="74"/>
      <c r="E153" s="75"/>
      <c r="F153" s="178"/>
      <c r="G153" s="178"/>
      <c r="H153" s="181"/>
      <c r="I153" s="153"/>
      <c r="J153" s="132"/>
      <c r="K153" s="77"/>
      <c r="L153" s="74"/>
    </row>
    <row r="154" spans="1:37" s="8" customFormat="1" ht="69.95" customHeight="1" x14ac:dyDescent="0.2">
      <c r="A154" s="35"/>
      <c r="B154" s="10"/>
      <c r="C154" s="34"/>
      <c r="D154" s="34"/>
      <c r="E154" s="26"/>
      <c r="F154" s="23"/>
      <c r="G154" s="23"/>
      <c r="H154" s="111"/>
      <c r="I154" s="11"/>
      <c r="J154" s="38"/>
      <c r="K154" s="37"/>
      <c r="L154" s="34"/>
      <c r="M154" s="34"/>
      <c r="N154" s="7"/>
      <c r="O154" s="7"/>
      <c r="P154" s="7"/>
      <c r="Q154" s="7"/>
      <c r="R154" s="7"/>
      <c r="S154" s="7"/>
      <c r="T154" s="7"/>
      <c r="U154" s="7"/>
      <c r="V154" s="7"/>
      <c r="W154" s="7"/>
      <c r="X154" s="7"/>
      <c r="Y154" s="7"/>
      <c r="Z154" s="7"/>
      <c r="AA154" s="7"/>
      <c r="AB154" s="7"/>
      <c r="AC154" s="7"/>
      <c r="AD154" s="7"/>
      <c r="AE154" s="7"/>
      <c r="AF154" s="7"/>
      <c r="AG154" s="7"/>
      <c r="AH154" s="7"/>
      <c r="AI154" s="7"/>
      <c r="AJ154" s="7"/>
      <c r="AK154" s="7"/>
    </row>
    <row r="157" spans="1:37" hidden="1" x14ac:dyDescent="0.25">
      <c r="B157" s="110">
        <f>COUNTA(B127:B154,B107:B125,B61:B105,B54:B59,B15:B52)</f>
        <v>130</v>
      </c>
    </row>
    <row r="160" spans="1:37" hidden="1" x14ac:dyDescent="0.25"/>
    <row r="161" spans="14:16" hidden="1" x14ac:dyDescent="0.25"/>
    <row r="162" spans="14:16" hidden="1" x14ac:dyDescent="0.25">
      <c r="N162" s="51" t="s">
        <v>117</v>
      </c>
      <c r="O162" s="51" t="s">
        <v>119</v>
      </c>
      <c r="P162" s="51" t="s">
        <v>207</v>
      </c>
    </row>
    <row r="163" spans="14:16" ht="38.25" hidden="1" x14ac:dyDescent="0.25">
      <c r="N163" s="192" t="s">
        <v>221</v>
      </c>
      <c r="O163" s="192" t="s">
        <v>241</v>
      </c>
      <c r="P163" s="192" t="s">
        <v>245</v>
      </c>
    </row>
    <row r="164" spans="14:16" ht="38.25" hidden="1" x14ac:dyDescent="0.25">
      <c r="N164" s="192" t="s">
        <v>222</v>
      </c>
      <c r="O164" s="192" t="s">
        <v>242</v>
      </c>
      <c r="P164" s="192" t="s">
        <v>246</v>
      </c>
    </row>
    <row r="165" spans="14:16" ht="38.25" hidden="1" x14ac:dyDescent="0.25">
      <c r="N165" s="192" t="s">
        <v>223</v>
      </c>
      <c r="O165" s="192" t="s">
        <v>243</v>
      </c>
      <c r="P165" s="192" t="s">
        <v>247</v>
      </c>
    </row>
    <row r="166" spans="14:16" ht="51" hidden="1" x14ac:dyDescent="0.25">
      <c r="N166" s="192" t="s">
        <v>224</v>
      </c>
      <c r="O166" s="192" t="s">
        <v>244</v>
      </c>
      <c r="P166" s="192" t="s">
        <v>248</v>
      </c>
    </row>
    <row r="167" spans="14:16" ht="38.25" hidden="1" x14ac:dyDescent="0.25">
      <c r="N167" s="192" t="s">
        <v>225</v>
      </c>
      <c r="O167" s="51"/>
      <c r="P167" s="192" t="s">
        <v>249</v>
      </c>
    </row>
    <row r="168" spans="14:16" ht="25.5" hidden="1" x14ac:dyDescent="0.2">
      <c r="N168" s="192" t="s">
        <v>226</v>
      </c>
      <c r="O168" s="52"/>
      <c r="P168" s="192" t="s">
        <v>250</v>
      </c>
    </row>
    <row r="169" spans="14:16" ht="25.5" hidden="1" x14ac:dyDescent="0.2">
      <c r="N169" s="192" t="s">
        <v>227</v>
      </c>
      <c r="O169" s="53"/>
      <c r="P169" s="192" t="s">
        <v>251</v>
      </c>
    </row>
    <row r="170" spans="14:16" ht="38.25" hidden="1" x14ac:dyDescent="0.25">
      <c r="N170" s="192" t="s">
        <v>228</v>
      </c>
      <c r="O170" s="51"/>
      <c r="P170" s="192" t="s">
        <v>252</v>
      </c>
    </row>
    <row r="171" spans="14:16" ht="38.25" hidden="1" x14ac:dyDescent="0.25">
      <c r="N171" s="192" t="s">
        <v>229</v>
      </c>
      <c r="O171" s="51"/>
      <c r="P171" s="192" t="s">
        <v>253</v>
      </c>
    </row>
    <row r="172" spans="14:16" ht="25.5" hidden="1" x14ac:dyDescent="0.2">
      <c r="N172" s="52"/>
      <c r="O172" s="52"/>
      <c r="P172" s="192" t="s">
        <v>254</v>
      </c>
    </row>
    <row r="173" spans="14:16" ht="25.5" hidden="1" x14ac:dyDescent="0.2">
      <c r="N173" s="53"/>
      <c r="O173" s="53"/>
      <c r="P173" s="192" t="s">
        <v>255</v>
      </c>
    </row>
    <row r="174" spans="14:16" hidden="1" x14ac:dyDescent="0.25">
      <c r="N174" s="51"/>
      <c r="O174" s="51"/>
      <c r="P174" s="51"/>
    </row>
    <row r="175" spans="14:16" hidden="1" x14ac:dyDescent="0.25">
      <c r="N175" s="51"/>
      <c r="O175" s="51"/>
      <c r="P175" s="51"/>
    </row>
    <row r="176" spans="14:16" hidden="1" x14ac:dyDescent="0.2">
      <c r="N176" s="52"/>
      <c r="O176" s="52"/>
      <c r="P176" s="52"/>
    </row>
    <row r="177" spans="14:16" hidden="1" x14ac:dyDescent="0.2">
      <c r="N177" s="53"/>
      <c r="O177" s="53"/>
      <c r="P177" s="53"/>
    </row>
    <row r="178" spans="14:16" hidden="1" x14ac:dyDescent="0.25">
      <c r="N178" s="51"/>
      <c r="O178" s="51"/>
      <c r="P178" s="51"/>
    </row>
    <row r="179" spans="14:16" hidden="1" x14ac:dyDescent="0.25"/>
  </sheetData>
  <mergeCells count="22">
    <mergeCell ref="A13:B13"/>
    <mergeCell ref="D8:D11"/>
    <mergeCell ref="E8:E11"/>
    <mergeCell ref="F8:F11"/>
    <mergeCell ref="G8:G11"/>
    <mergeCell ref="C8:C11"/>
    <mergeCell ref="H8:H11"/>
    <mergeCell ref="I8:I11"/>
    <mergeCell ref="M8:M11"/>
    <mergeCell ref="A1:L1"/>
    <mergeCell ref="A2:L2"/>
    <mergeCell ref="A3:L3"/>
    <mergeCell ref="A4:L4"/>
    <mergeCell ref="A5:L5"/>
    <mergeCell ref="A6:J6"/>
    <mergeCell ref="K6:L6"/>
    <mergeCell ref="J8:J11"/>
    <mergeCell ref="K8:K11"/>
    <mergeCell ref="L8:L11"/>
    <mergeCell ref="A7:J7"/>
    <mergeCell ref="A8:A11"/>
    <mergeCell ref="B8:B11"/>
  </mergeCells>
  <dataValidations count="2">
    <dataValidation type="list" allowBlank="1" showInputMessage="1" showErrorMessage="1" sqref="C154">
      <formula1>$P$163:$P$173</formula1>
    </dataValidation>
    <dataValidation type="list" allowBlank="1" showInputMessage="1" showErrorMessage="1" sqref="C126:C153 C53:D58 IV53:IW58 SR53:SS58 ACN53:ACO58 AMJ53:AMK58 AWF53:AWG58 BGB53:BGC58 BPX53:BPY58 BZT53:BZU58 CJP53:CJQ58 CTL53:CTM58 DDH53:DDI58 DND53:DNE58 DWZ53:DXA58 EGV53:EGW58 EQR53:EQS58 FAN53:FAO58 FKJ53:FKK58 FUF53:FUG58 GEB53:GEC58 GNX53:GNY58 GXT53:GXU58 HHP53:HHQ58 HRL53:HRM58 IBH53:IBI58 ILD53:ILE58 IUZ53:IVA58 JEV53:JEW58 JOR53:JOS58 JYN53:JYO58 KIJ53:KIK58 KSF53:KSG58 LCB53:LCC58 LLX53:LLY58 LVT53:LVU58 MFP53:MFQ58 MPL53:MPM58 MZH53:MZI58 NJD53:NJE58 NSZ53:NTA58 OCV53:OCW58 OMR53:OMS58 OWN53:OWO58 PGJ53:PGK58 PQF53:PQG58 QAB53:QAC58 QJX53:QJY58 QTT53:QTU58 RDP53:RDQ58 RNL53:RNM58 RXH53:RXI58 SHD53:SHE58 SQZ53:SRA58 TAV53:TAW58 TKR53:TKS58 TUN53:TUO58 UEJ53:UEK58 UOF53:UOG58 UYB53:UYC58 VHX53:VHY58 VRT53:VRU58 WBP53:WBQ58 WLL53:WLM58 WVH53:WVI58 C15:D51 IV15:IW51 SR15:SS51 ACN15:ACO51 AMJ15:AMK51 AWF15:AWG51 BGB15:BGC51 BPX15:BPY51 BZT15:BZU51 CJP15:CJQ51 CTL15:CTM51 DDH15:DDI51 DND15:DNE51 DWZ15:DXA51 EGV15:EGW51 EQR15:EQS51 FAN15:FAO51 FKJ15:FKK51 FUF15:FUG51 GEB15:GEC51 GNX15:GNY51 GXT15:GXU51 HHP15:HHQ51 HRL15:HRM51 IBH15:IBI51 ILD15:ILE51 IUZ15:IVA51 JEV15:JEW51 JOR15:JOS51 JYN15:JYO51 KIJ15:KIK51 KSF15:KSG51 LCB15:LCC51 LLX15:LLY51 LVT15:LVU51 MFP15:MFQ51 MPL15:MPM51 MZH15:MZI51 NJD15:NJE51 NSZ15:NTA51 OCV15:OCW51 OMR15:OMS51 OWN15:OWO51 PGJ15:PGK51 PQF15:PQG51 QAB15:QAC51 QJX15:QJY51 QTT15:QTU51 RDP15:RDQ51 RNL15:RNM51 RXH15:RXI51 SHD15:SHE51 SQZ15:SRA51 TAV15:TAW51 TKR15:TKS51 TUN15:TUO51 UEJ15:UEK51 UOF15:UOG51 UYB15:UYC51 VHX15:VHY51 VRT15:VRU51 WBP15:WBQ51 WLL15:WLM51 WVH15:WVI51 C60:D104 IV60:IW104 SR60:SS104 ACN60:ACO104 AMJ60:AMK104 AWF60:AWG104 BGB60:BGC104 BPX60:BPY104 BZT60:BZU104 CJP60:CJQ104 CTL60:CTM104 DDH60:DDI104 DND60:DNE104 DWZ60:DXA104 EGV60:EGW104 EQR60:EQS104 FAN60:FAO104 FKJ60:FKK104 FUF60:FUG104 GEB60:GEC104 GNX60:GNY104 GXT60:GXU104 HHP60:HHQ104 HRL60:HRM104 IBH60:IBI104 ILD60:ILE104 IUZ60:IVA104 JEV60:JEW104 JOR60:JOS104 JYN60:JYO104 KIJ60:KIK104 KSF60:KSG104 LCB60:LCC104 LLX60:LLY104 LVT60:LVU104 MFP60:MFQ104 MPL60:MPM104 MZH60:MZI104 NJD60:NJE104 NSZ60:NTA104 OCV60:OCW104 OMR60:OMS104 OWN60:OWO104 PGJ60:PGK104 PQF60:PQG104 QAB60:QAC104 QJX60:QJY104 QTT60:QTU104 RDP60:RDQ104 RNL60:RNM104 RXH60:RXI104 SHD60:SHE104 SQZ60:SRA104 TAV60:TAW104 TKR60:TKS104 TUN60:TUO104 UEJ60:UEK104 UOF60:UOG104 UYB60:UYC104 VHX60:VHY104 VRT60:VRU104 WBP60:WBQ104 WLL60:WLM104 WVH60:WVI104 C106:D124 IV106:IW124 SR106:SS124 ACN106:ACO124 AMJ106:AMK124 AWF106:AWG124 BGB106:BGC124 BPX106:BPY124 BZT106:BZU124 CJP106:CJQ124 CTL106:CTM124 DDH106:DDI124 DND106:DNE124 DWZ106:DXA124 EGV106:EGW124 EQR106:EQS124 FAN106:FAO124 FKJ106:FKK124 FUF106:FUG124 GEB106:GEC124 GNX106:GNY124 GXT106:GXU124 HHP106:HHQ124 HRL106:HRM124 IBH106:IBI124 ILD106:ILE124 IUZ106:IVA124 JEV106:JEW124 JOR106:JOS124 JYN106:JYO124 KIJ106:KIK124 KSF106:KSG124 LCB106:LCC124 LLX106:LLY124 LVT106:LVU124 MFP106:MFQ124 MPL106:MPM124 MZH106:MZI124 NJD106:NJE124 NSZ106:NTA124 OCV106:OCW124 OMR106:OMS124 OWN106:OWO124 PGJ106:PGK124 PQF106:PQG124 QAB106:QAC124 QJX106:QJY124 QTT106:QTU124 RDP106:RDQ124 RNL106:RNM124 RXH106:RXI124 SHD106:SHE124 SQZ106:SRA124 TAV106:TAW124 TKR106:TKS124 TUN106:TUO124 UEJ106:UEK124 UOF106:UOG124 UYB106:UYC124 VHX106:VHY124 VRT106:VRU124 WBP106:WBQ124 WLL106:WLM124 WVH106:WVI124 D126:D154 IV126:IW153 SR126:SS153 ACN126:ACO153 AMJ126:AMK153 AWF126:AWG153 BGB126:BGC153 BPX126:BPY153 BZT126:BZU153 CJP126:CJQ153 CTL126:CTM153 DDH126:DDI153 DND126:DNE153 DWZ126:DXA153 EGV126:EGW153 EQR126:EQS153 FAN126:FAO153 FKJ126:FKK153 FUF126:FUG153 GEB126:GEC153 GNX126:GNY153 GXT126:GXU153 HHP126:HHQ153 HRL126:HRM153 IBH126:IBI153 ILD126:ILE153 IUZ126:IVA153 JEV126:JEW153 JOR126:JOS153 JYN126:JYO153 KIJ126:KIK153 KSF126:KSG153 LCB126:LCC153 LLX126:LLY153 LVT126:LVU153 MFP126:MFQ153 MPL126:MPM153 MZH126:MZI153 NJD126:NJE153 NSZ126:NTA153 OCV126:OCW153 OMR126:OMS153 OWN126:OWO153 PGJ126:PGK153 PQF126:PQG153 QAB126:QAC153 QJX126:QJY153 QTT126:QTU153 RDP126:RDQ153 RNL126:RNM153 RXH126:RXI153 SHD126:SHE153 SQZ126:SRA153 TAV126:TAW153 TKR126:TKS153 TUN126:TUO153 UEJ126:UEK153 UOF126:UOG153 UYB126:UYC153 VHX126:VHY153 VRT126:VRU153 WBP126:WBQ153 WLL126:WLM153 WVH126:WVI153">
      <formula1>#REF!</formula1>
    </dataValidation>
  </dataValidations>
  <pageMargins left="0.25" right="0.25" top="0.75" bottom="0.75" header="0.3" footer="0.3"/>
  <pageSetup paperSize="8"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15"/>
  <sheetViews>
    <sheetView zoomScale="115" zoomScaleNormal="115" workbookViewId="0">
      <selection activeCell="A4" sqref="A4:L4"/>
    </sheetView>
  </sheetViews>
  <sheetFormatPr defaultColWidth="9.140625" defaultRowHeight="12.75" x14ac:dyDescent="0.25"/>
  <cols>
    <col min="1" max="1" width="6.140625" style="18" customWidth="1"/>
    <col min="2" max="2" width="42.42578125" style="19" customWidth="1"/>
    <col min="3" max="3" width="46.28515625" style="3" customWidth="1"/>
    <col min="4" max="4" width="14.28515625" style="3" customWidth="1"/>
    <col min="5" max="5" width="28" style="3" customWidth="1"/>
    <col min="6" max="6" width="17.7109375" style="15" customWidth="1"/>
    <col min="7" max="7" width="14.42578125" style="15" customWidth="1"/>
    <col min="8" max="8" width="11.28515625" style="14" customWidth="1"/>
    <col min="9" max="9" width="11.28515625" style="15" customWidth="1"/>
    <col min="10" max="10" width="45.7109375" style="16" customWidth="1"/>
    <col min="11" max="11" width="12.28515625" style="17" customWidth="1"/>
    <col min="12" max="12" width="23.42578125" style="1" customWidth="1"/>
    <col min="13" max="13" width="75" style="1" customWidth="1"/>
    <col min="14" max="17" width="27.7109375" style="2" customWidth="1"/>
    <col min="18" max="39" width="9.140625" style="2"/>
    <col min="40" max="16384" width="9.140625" style="3"/>
  </cols>
  <sheetData>
    <row r="1" spans="1:39" s="20" customFormat="1" ht="24.75" customHeight="1" x14ac:dyDescent="0.25">
      <c r="A1" s="201"/>
      <c r="B1" s="252"/>
      <c r="C1" s="252"/>
      <c r="D1" s="252"/>
      <c r="E1" s="252"/>
      <c r="F1" s="252"/>
      <c r="G1" s="252"/>
      <c r="H1" s="252"/>
      <c r="I1" s="252"/>
      <c r="J1" s="252"/>
      <c r="K1" s="252"/>
      <c r="L1" s="252"/>
    </row>
    <row r="2" spans="1:39" s="20" customFormat="1" ht="19.5" customHeight="1" x14ac:dyDescent="0.25">
      <c r="A2" s="201"/>
      <c r="B2" s="252"/>
      <c r="C2" s="252"/>
      <c r="D2" s="252"/>
      <c r="E2" s="252"/>
      <c r="F2" s="252"/>
      <c r="G2" s="252"/>
      <c r="H2" s="252"/>
      <c r="I2" s="252"/>
      <c r="J2" s="252"/>
      <c r="K2" s="252"/>
      <c r="L2" s="252"/>
    </row>
    <row r="3" spans="1:39" s="20" customFormat="1" ht="20.25" customHeight="1" x14ac:dyDescent="0.25">
      <c r="A3" s="201"/>
      <c r="B3" s="252"/>
      <c r="C3" s="252"/>
      <c r="D3" s="252"/>
      <c r="E3" s="252"/>
      <c r="F3" s="252"/>
      <c r="G3" s="252"/>
      <c r="H3" s="252"/>
      <c r="I3" s="252"/>
      <c r="J3" s="252"/>
      <c r="K3" s="252"/>
      <c r="L3" s="252"/>
    </row>
    <row r="4" spans="1:39" s="2" customFormat="1" ht="12.75" customHeight="1" x14ac:dyDescent="0.25">
      <c r="A4" s="253"/>
      <c r="B4" s="254"/>
      <c r="C4" s="254"/>
      <c r="D4" s="254"/>
      <c r="E4" s="254"/>
      <c r="F4" s="254"/>
      <c r="G4" s="254"/>
      <c r="H4" s="254"/>
      <c r="I4" s="254"/>
      <c r="J4" s="254"/>
      <c r="K4" s="254"/>
      <c r="L4" s="254"/>
      <c r="M4" s="70"/>
    </row>
    <row r="5" spans="1:39" s="2" customFormat="1" ht="16.5" customHeight="1" x14ac:dyDescent="0.25">
      <c r="A5" s="253"/>
      <c r="B5" s="254"/>
      <c r="C5" s="254"/>
      <c r="D5" s="254"/>
      <c r="E5" s="254"/>
      <c r="F5" s="254"/>
      <c r="G5" s="254"/>
      <c r="H5" s="254"/>
      <c r="I5" s="254"/>
      <c r="J5" s="254"/>
      <c r="K5" s="254"/>
      <c r="L5" s="254"/>
      <c r="M5" s="70"/>
    </row>
    <row r="6" spans="1:39" s="2" customFormat="1" ht="43.5" customHeight="1" x14ac:dyDescent="0.25">
      <c r="A6" s="221" t="s">
        <v>1370</v>
      </c>
      <c r="B6" s="222"/>
      <c r="C6" s="222"/>
      <c r="D6" s="222"/>
      <c r="E6" s="222"/>
      <c r="F6" s="222"/>
      <c r="G6" s="222"/>
      <c r="H6" s="222"/>
      <c r="I6" s="222"/>
      <c r="J6" s="222"/>
      <c r="K6" s="220"/>
      <c r="L6" s="220"/>
      <c r="M6" s="70"/>
    </row>
    <row r="7" spans="1:39" s="2" customFormat="1" ht="43.5" customHeight="1" x14ac:dyDescent="0.25">
      <c r="A7" s="255" t="s">
        <v>24</v>
      </c>
      <c r="B7" s="222"/>
      <c r="C7" s="222"/>
      <c r="D7" s="222"/>
      <c r="E7" s="222"/>
      <c r="F7" s="222"/>
      <c r="G7" s="222"/>
      <c r="H7" s="222"/>
      <c r="I7" s="222"/>
      <c r="J7" s="222"/>
      <c r="K7" s="71"/>
      <c r="L7" s="71"/>
      <c r="M7" s="70"/>
    </row>
    <row r="8" spans="1:39" ht="12.75" customHeight="1" x14ac:dyDescent="0.25">
      <c r="A8" s="256" t="s">
        <v>0</v>
      </c>
      <c r="B8" s="257" t="s">
        <v>314</v>
      </c>
      <c r="C8" s="258" t="s">
        <v>313</v>
      </c>
      <c r="D8" s="258" t="s">
        <v>315</v>
      </c>
      <c r="E8" s="258" t="s">
        <v>336</v>
      </c>
      <c r="F8" s="269" t="s">
        <v>318</v>
      </c>
      <c r="G8" s="264" t="s">
        <v>319</v>
      </c>
      <c r="H8" s="264" t="s">
        <v>317</v>
      </c>
      <c r="I8" s="267" t="s">
        <v>320</v>
      </c>
      <c r="J8" s="261" t="s">
        <v>321</v>
      </c>
      <c r="K8" s="262" t="s">
        <v>322</v>
      </c>
      <c r="L8" s="263" t="s">
        <v>323</v>
      </c>
      <c r="M8" s="237" t="s">
        <v>115</v>
      </c>
    </row>
    <row r="9" spans="1:39" ht="12.75" customHeight="1" x14ac:dyDescent="0.25">
      <c r="A9" s="256"/>
      <c r="B9" s="257"/>
      <c r="C9" s="259"/>
      <c r="D9" s="259"/>
      <c r="E9" s="259"/>
      <c r="F9" s="269"/>
      <c r="G9" s="265"/>
      <c r="H9" s="265"/>
      <c r="I9" s="267"/>
      <c r="J9" s="261"/>
      <c r="K9" s="262"/>
      <c r="L9" s="263"/>
      <c r="M9" s="238"/>
    </row>
    <row r="10" spans="1:39" ht="15" customHeight="1" x14ac:dyDescent="0.25">
      <c r="A10" s="256"/>
      <c r="B10" s="257"/>
      <c r="C10" s="259"/>
      <c r="D10" s="259"/>
      <c r="E10" s="259"/>
      <c r="F10" s="269" t="s">
        <v>316</v>
      </c>
      <c r="G10" s="265"/>
      <c r="H10" s="265"/>
      <c r="I10" s="267"/>
      <c r="J10" s="261"/>
      <c r="K10" s="262"/>
      <c r="L10" s="263"/>
      <c r="M10" s="238"/>
    </row>
    <row r="11" spans="1:39" ht="107.25" customHeight="1" x14ac:dyDescent="0.25">
      <c r="A11" s="256"/>
      <c r="B11" s="257"/>
      <c r="C11" s="260"/>
      <c r="D11" s="260"/>
      <c r="E11" s="260"/>
      <c r="F11" s="269"/>
      <c r="G11" s="266"/>
      <c r="H11" s="266"/>
      <c r="I11" s="267"/>
      <c r="J11" s="261"/>
      <c r="K11" s="262"/>
      <c r="L11" s="263"/>
      <c r="M11" s="239"/>
    </row>
    <row r="12" spans="1:39" ht="39.950000000000003" customHeight="1" x14ac:dyDescent="0.25">
      <c r="A12" s="46"/>
      <c r="B12" s="59"/>
      <c r="C12" s="59"/>
      <c r="D12" s="60"/>
      <c r="E12" s="60"/>
      <c r="F12" s="41"/>
      <c r="G12" s="41"/>
      <c r="H12" s="40"/>
      <c r="I12" s="41"/>
      <c r="J12" s="43"/>
      <c r="K12" s="44"/>
      <c r="L12" s="45"/>
      <c r="M12" s="58"/>
    </row>
    <row r="13" spans="1:39" s="4" customFormat="1" ht="38.25" customHeight="1" x14ac:dyDescent="0.25">
      <c r="A13" s="268" t="s">
        <v>25</v>
      </c>
      <c r="B13" s="268"/>
      <c r="C13" s="24"/>
      <c r="D13" s="24"/>
      <c r="E13" s="61"/>
      <c r="F13" s="91">
        <f>F14+F36+F45+F71</f>
        <v>364890</v>
      </c>
      <c r="G13" s="91">
        <f>G14+G36+G45+G71</f>
        <v>377500</v>
      </c>
      <c r="H13" s="91">
        <f>H14+H36+H45+H71</f>
        <v>319615</v>
      </c>
      <c r="I13" s="91">
        <f>I14+I36+I45+I71</f>
        <v>1062005</v>
      </c>
      <c r="J13" s="5"/>
      <c r="K13" s="6"/>
      <c r="L13" s="22"/>
      <c r="M13" s="39"/>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39" s="4" customFormat="1" ht="32.1" customHeight="1" x14ac:dyDescent="0.25">
      <c r="A14" s="69"/>
      <c r="B14" s="102" t="s">
        <v>26</v>
      </c>
      <c r="C14" s="64"/>
      <c r="D14" s="64"/>
      <c r="E14" s="65"/>
      <c r="F14" s="92">
        <f>SUM(F15:F35)</f>
        <v>41360</v>
      </c>
      <c r="G14" s="92">
        <f>SUM(G15:G35)</f>
        <v>41360</v>
      </c>
      <c r="H14" s="92">
        <f>SUM(H15:H35)</f>
        <v>36860</v>
      </c>
      <c r="I14" s="92">
        <f>SUM(I15:I35)</f>
        <v>119580</v>
      </c>
      <c r="J14" s="66"/>
      <c r="K14" s="67"/>
      <c r="L14" s="68"/>
      <c r="M14" s="68"/>
      <c r="R14" s="2"/>
      <c r="S14" s="2"/>
      <c r="T14" s="2"/>
      <c r="U14" s="2"/>
      <c r="V14" s="2"/>
      <c r="W14" s="2"/>
      <c r="X14" s="2"/>
      <c r="Y14" s="2"/>
      <c r="Z14" s="2"/>
      <c r="AA14" s="2"/>
      <c r="AB14" s="2"/>
      <c r="AC14" s="2"/>
      <c r="AD14" s="2"/>
      <c r="AE14" s="2"/>
      <c r="AF14" s="2"/>
      <c r="AG14" s="2"/>
      <c r="AH14" s="2"/>
      <c r="AI14" s="2"/>
      <c r="AJ14" s="2"/>
      <c r="AK14" s="2"/>
      <c r="AL14" s="2"/>
      <c r="AM14" s="2"/>
    </row>
    <row r="15" spans="1:39" s="2" customFormat="1" ht="65.099999999999994" customHeight="1" x14ac:dyDescent="0.25">
      <c r="A15" s="114" t="s">
        <v>87</v>
      </c>
      <c r="B15" s="103" t="s">
        <v>421</v>
      </c>
      <c r="C15" s="112" t="s">
        <v>256</v>
      </c>
      <c r="D15" s="112" t="s">
        <v>39</v>
      </c>
      <c r="E15" s="76" t="s">
        <v>350</v>
      </c>
      <c r="F15" s="98">
        <v>0</v>
      </c>
      <c r="G15" s="98">
        <v>0</v>
      </c>
      <c r="H15" s="98">
        <v>0</v>
      </c>
      <c r="I15" s="108">
        <f>H15+G15+F15</f>
        <v>0</v>
      </c>
      <c r="J15" s="113" t="s">
        <v>1176</v>
      </c>
      <c r="K15" s="77" t="s">
        <v>349</v>
      </c>
      <c r="L15" s="74" t="s">
        <v>351</v>
      </c>
      <c r="M15" s="122" t="s">
        <v>1426</v>
      </c>
    </row>
    <row r="16" spans="1:39" s="2" customFormat="1" ht="50.25" customHeight="1" x14ac:dyDescent="0.25">
      <c r="A16" s="114" t="s">
        <v>88</v>
      </c>
      <c r="B16" s="103" t="s">
        <v>352</v>
      </c>
      <c r="C16" s="112" t="s">
        <v>256</v>
      </c>
      <c r="D16" s="112" t="s">
        <v>39</v>
      </c>
      <c r="E16" s="76" t="s">
        <v>353</v>
      </c>
      <c r="F16" s="98">
        <v>0</v>
      </c>
      <c r="G16" s="98">
        <v>0</v>
      </c>
      <c r="H16" s="98">
        <v>0</v>
      </c>
      <c r="I16" s="108">
        <f t="shared" ref="I16:I29" si="0">H16+G16+F16</f>
        <v>0</v>
      </c>
      <c r="J16" s="113" t="s">
        <v>1175</v>
      </c>
      <c r="K16" s="77" t="s">
        <v>349</v>
      </c>
      <c r="L16" s="74" t="s">
        <v>354</v>
      </c>
      <c r="M16" s="122" t="s">
        <v>1471</v>
      </c>
    </row>
    <row r="17" spans="1:13" s="2" customFormat="1" ht="96.95" customHeight="1" x14ac:dyDescent="0.25">
      <c r="A17" s="114" t="s">
        <v>89</v>
      </c>
      <c r="B17" s="103" t="s">
        <v>355</v>
      </c>
      <c r="C17" s="112" t="s">
        <v>258</v>
      </c>
      <c r="D17" s="112" t="s">
        <v>39</v>
      </c>
      <c r="E17" s="76" t="s">
        <v>356</v>
      </c>
      <c r="F17" s="98">
        <v>0</v>
      </c>
      <c r="G17" s="98">
        <v>0</v>
      </c>
      <c r="H17" s="98">
        <v>0</v>
      </c>
      <c r="I17" s="108">
        <f t="shared" si="0"/>
        <v>0</v>
      </c>
      <c r="J17" s="113" t="s">
        <v>1175</v>
      </c>
      <c r="K17" s="77" t="s">
        <v>349</v>
      </c>
      <c r="L17" s="74" t="s">
        <v>354</v>
      </c>
      <c r="M17" s="122" t="s">
        <v>1472</v>
      </c>
    </row>
    <row r="18" spans="1:13" s="2" customFormat="1" ht="50.25" customHeight="1" x14ac:dyDescent="0.25">
      <c r="A18" s="114" t="s">
        <v>924</v>
      </c>
      <c r="B18" s="103" t="s">
        <v>357</v>
      </c>
      <c r="C18" s="112" t="s">
        <v>258</v>
      </c>
      <c r="D18" s="112" t="s">
        <v>39</v>
      </c>
      <c r="E18" s="76" t="s">
        <v>1213</v>
      </c>
      <c r="F18" s="98">
        <v>0</v>
      </c>
      <c r="G18" s="98">
        <v>0</v>
      </c>
      <c r="H18" s="98">
        <v>0</v>
      </c>
      <c r="I18" s="108">
        <f t="shared" si="0"/>
        <v>0</v>
      </c>
      <c r="J18" s="113" t="s">
        <v>1175</v>
      </c>
      <c r="K18" s="77" t="s">
        <v>349</v>
      </c>
      <c r="L18" s="74" t="s">
        <v>354</v>
      </c>
      <c r="M18" s="122" t="s">
        <v>1473</v>
      </c>
    </row>
    <row r="19" spans="1:13" s="7" customFormat="1" ht="69.95" customHeight="1" x14ac:dyDescent="0.2">
      <c r="A19" s="114" t="s">
        <v>925</v>
      </c>
      <c r="B19" s="103" t="s">
        <v>358</v>
      </c>
      <c r="C19" s="74" t="s">
        <v>258</v>
      </c>
      <c r="D19" s="74" t="s">
        <v>40</v>
      </c>
      <c r="E19" s="75" t="s">
        <v>359</v>
      </c>
      <c r="F19" s="99">
        <v>4000</v>
      </c>
      <c r="G19" s="99"/>
      <c r="H19" s="100"/>
      <c r="I19" s="108">
        <f t="shared" si="0"/>
        <v>4000</v>
      </c>
      <c r="J19" s="132" t="s">
        <v>1179</v>
      </c>
      <c r="K19" s="77">
        <v>2018</v>
      </c>
      <c r="L19" s="74" t="s">
        <v>362</v>
      </c>
      <c r="M19" s="122" t="s">
        <v>1484</v>
      </c>
    </row>
    <row r="20" spans="1:13" s="7" customFormat="1" ht="69.95" customHeight="1" x14ac:dyDescent="0.2">
      <c r="A20" s="114" t="s">
        <v>926</v>
      </c>
      <c r="B20" s="103" t="s">
        <v>363</v>
      </c>
      <c r="C20" s="74" t="s">
        <v>259</v>
      </c>
      <c r="D20" s="74" t="s">
        <v>40</v>
      </c>
      <c r="E20" s="75" t="s">
        <v>364</v>
      </c>
      <c r="F20" s="99">
        <v>0</v>
      </c>
      <c r="G20" s="99">
        <v>0</v>
      </c>
      <c r="H20" s="100">
        <v>0</v>
      </c>
      <c r="I20" s="108">
        <f t="shared" si="0"/>
        <v>0</v>
      </c>
      <c r="J20" s="113" t="s">
        <v>1175</v>
      </c>
      <c r="K20" s="166" t="s">
        <v>349</v>
      </c>
      <c r="L20" s="74" t="s">
        <v>354</v>
      </c>
      <c r="M20" s="122" t="s">
        <v>1474</v>
      </c>
    </row>
    <row r="21" spans="1:13" s="7" customFormat="1" ht="69.95" customHeight="1" x14ac:dyDescent="0.2">
      <c r="A21" s="114" t="s">
        <v>927</v>
      </c>
      <c r="B21" s="103" t="s">
        <v>365</v>
      </c>
      <c r="C21" s="74" t="s">
        <v>259</v>
      </c>
      <c r="D21" s="74" t="s">
        <v>40</v>
      </c>
      <c r="E21" s="75" t="s">
        <v>366</v>
      </c>
      <c r="F21" s="99">
        <v>1440</v>
      </c>
      <c r="G21" s="99">
        <v>1440</v>
      </c>
      <c r="H21" s="100">
        <v>1440</v>
      </c>
      <c r="I21" s="108">
        <f t="shared" si="0"/>
        <v>4320</v>
      </c>
      <c r="J21" s="113" t="s">
        <v>1176</v>
      </c>
      <c r="K21" s="166" t="s">
        <v>349</v>
      </c>
      <c r="L21" s="80" t="s">
        <v>351</v>
      </c>
      <c r="M21" s="122" t="s">
        <v>1291</v>
      </c>
    </row>
    <row r="22" spans="1:13" s="7" customFormat="1" ht="69.95" customHeight="1" x14ac:dyDescent="0.2">
      <c r="A22" s="114" t="s">
        <v>928</v>
      </c>
      <c r="B22" s="103" t="s">
        <v>367</v>
      </c>
      <c r="C22" s="74" t="s">
        <v>260</v>
      </c>
      <c r="D22" s="74" t="s">
        <v>40</v>
      </c>
      <c r="E22" s="75" t="s">
        <v>368</v>
      </c>
      <c r="F22" s="99">
        <v>400</v>
      </c>
      <c r="G22" s="99">
        <v>400</v>
      </c>
      <c r="H22" s="99">
        <v>400</v>
      </c>
      <c r="I22" s="108">
        <f t="shared" si="0"/>
        <v>1200</v>
      </c>
      <c r="J22" s="113" t="s">
        <v>1175</v>
      </c>
      <c r="K22" s="166" t="s">
        <v>349</v>
      </c>
      <c r="L22" s="80" t="s">
        <v>354</v>
      </c>
      <c r="M22" s="122" t="s">
        <v>1475</v>
      </c>
    </row>
    <row r="23" spans="1:13" s="7" customFormat="1" ht="69.95" customHeight="1" x14ac:dyDescent="0.2">
      <c r="A23" s="114" t="s">
        <v>929</v>
      </c>
      <c r="B23" s="103" t="s">
        <v>369</v>
      </c>
      <c r="C23" s="74" t="s">
        <v>260</v>
      </c>
      <c r="D23" s="74" t="s">
        <v>40</v>
      </c>
      <c r="E23" s="75" t="s">
        <v>370</v>
      </c>
      <c r="F23" s="99">
        <v>70</v>
      </c>
      <c r="G23" s="99">
        <v>70</v>
      </c>
      <c r="H23" s="100">
        <v>70</v>
      </c>
      <c r="I23" s="108">
        <f t="shared" si="0"/>
        <v>210</v>
      </c>
      <c r="J23" s="113" t="s">
        <v>1175</v>
      </c>
      <c r="K23" s="166" t="s">
        <v>349</v>
      </c>
      <c r="L23" s="80" t="s">
        <v>354</v>
      </c>
      <c r="M23" s="122" t="s">
        <v>1476</v>
      </c>
    </row>
    <row r="24" spans="1:13" s="7" customFormat="1" ht="69.95" customHeight="1" x14ac:dyDescent="0.2">
      <c r="A24" s="114" t="s">
        <v>930</v>
      </c>
      <c r="B24" s="103" t="s">
        <v>371</v>
      </c>
      <c r="C24" s="74" t="s">
        <v>260</v>
      </c>
      <c r="D24" s="74" t="s">
        <v>40</v>
      </c>
      <c r="E24" s="75" t="s">
        <v>372</v>
      </c>
      <c r="F24" s="99">
        <v>500</v>
      </c>
      <c r="G24" s="99">
        <v>500</v>
      </c>
      <c r="H24" s="100">
        <v>500</v>
      </c>
      <c r="I24" s="108">
        <f t="shared" si="0"/>
        <v>1500</v>
      </c>
      <c r="J24" s="132" t="s">
        <v>1179</v>
      </c>
      <c r="K24" s="166" t="s">
        <v>349</v>
      </c>
      <c r="L24" s="80" t="s">
        <v>362</v>
      </c>
      <c r="M24" s="122" t="s">
        <v>1404</v>
      </c>
    </row>
    <row r="25" spans="1:13" s="7" customFormat="1" ht="69.95" customHeight="1" x14ac:dyDescent="0.2">
      <c r="A25" s="114" t="s">
        <v>931</v>
      </c>
      <c r="B25" s="103" t="s">
        <v>373</v>
      </c>
      <c r="C25" s="74" t="s">
        <v>260</v>
      </c>
      <c r="D25" s="74" t="s">
        <v>40</v>
      </c>
      <c r="E25" s="75" t="s">
        <v>374</v>
      </c>
      <c r="F25" s="99">
        <v>2000</v>
      </c>
      <c r="G25" s="99">
        <v>2000</v>
      </c>
      <c r="H25" s="100">
        <v>2000</v>
      </c>
      <c r="I25" s="108">
        <f t="shared" si="0"/>
        <v>6000</v>
      </c>
      <c r="J25" s="113" t="s">
        <v>1176</v>
      </c>
      <c r="K25" s="166" t="s">
        <v>349</v>
      </c>
      <c r="L25" s="80" t="s">
        <v>351</v>
      </c>
      <c r="M25" s="122" t="s">
        <v>1291</v>
      </c>
    </row>
    <row r="26" spans="1:13" s="7" customFormat="1" ht="69.95" customHeight="1" x14ac:dyDescent="0.2">
      <c r="A26" s="114" t="s">
        <v>932</v>
      </c>
      <c r="B26" s="103" t="s">
        <v>375</v>
      </c>
      <c r="C26" s="74" t="s">
        <v>264</v>
      </c>
      <c r="D26" s="74" t="s">
        <v>40</v>
      </c>
      <c r="E26" s="75" t="s">
        <v>377</v>
      </c>
      <c r="F26" s="99">
        <v>0</v>
      </c>
      <c r="G26" s="99">
        <v>0</v>
      </c>
      <c r="H26" s="100">
        <v>0</v>
      </c>
      <c r="I26" s="108">
        <f t="shared" si="0"/>
        <v>0</v>
      </c>
      <c r="J26" s="113" t="s">
        <v>1176</v>
      </c>
      <c r="K26" s="166" t="s">
        <v>349</v>
      </c>
      <c r="L26" s="80" t="s">
        <v>351</v>
      </c>
      <c r="M26" s="122" t="s">
        <v>1426</v>
      </c>
    </row>
    <row r="27" spans="1:13" s="7" customFormat="1" ht="69.95" customHeight="1" x14ac:dyDescent="0.2">
      <c r="A27" s="114" t="s">
        <v>933</v>
      </c>
      <c r="B27" s="103" t="s">
        <v>376</v>
      </c>
      <c r="C27" s="74" t="s">
        <v>264</v>
      </c>
      <c r="D27" s="74" t="s">
        <v>40</v>
      </c>
      <c r="E27" s="75" t="s">
        <v>378</v>
      </c>
      <c r="F27" s="99">
        <v>0</v>
      </c>
      <c r="G27" s="99">
        <v>0</v>
      </c>
      <c r="H27" s="100">
        <v>0</v>
      </c>
      <c r="I27" s="108">
        <f t="shared" si="0"/>
        <v>0</v>
      </c>
      <c r="J27" s="136" t="s">
        <v>1175</v>
      </c>
      <c r="K27" s="166" t="s">
        <v>349</v>
      </c>
      <c r="L27" s="80" t="s">
        <v>354</v>
      </c>
      <c r="M27" s="122" t="s">
        <v>1477</v>
      </c>
    </row>
    <row r="28" spans="1:13" s="7" customFormat="1" ht="69.95" customHeight="1" x14ac:dyDescent="0.2">
      <c r="A28" s="114" t="s">
        <v>934</v>
      </c>
      <c r="B28" s="103" t="s">
        <v>422</v>
      </c>
      <c r="C28" s="112" t="s">
        <v>262</v>
      </c>
      <c r="D28" s="74" t="s">
        <v>39</v>
      </c>
      <c r="E28" s="75" t="s">
        <v>423</v>
      </c>
      <c r="F28" s="99">
        <v>30000</v>
      </c>
      <c r="G28" s="99">
        <v>30000</v>
      </c>
      <c r="H28" s="100">
        <v>30000</v>
      </c>
      <c r="I28" s="108">
        <f t="shared" si="0"/>
        <v>90000</v>
      </c>
      <c r="J28" s="113" t="s">
        <v>1176</v>
      </c>
      <c r="K28" s="166" t="s">
        <v>349</v>
      </c>
      <c r="L28" s="80" t="s">
        <v>351</v>
      </c>
      <c r="M28" s="122" t="s">
        <v>1291</v>
      </c>
    </row>
    <row r="29" spans="1:13" s="7" customFormat="1" ht="69.95" customHeight="1" x14ac:dyDescent="0.2">
      <c r="A29" s="114" t="s">
        <v>935</v>
      </c>
      <c r="B29" s="103" t="s">
        <v>426</v>
      </c>
      <c r="C29" s="112" t="s">
        <v>263</v>
      </c>
      <c r="D29" s="74" t="s">
        <v>40</v>
      </c>
      <c r="E29" s="75" t="s">
        <v>427</v>
      </c>
      <c r="F29" s="99">
        <v>0</v>
      </c>
      <c r="G29" s="99">
        <v>0</v>
      </c>
      <c r="H29" s="100">
        <v>0</v>
      </c>
      <c r="I29" s="108">
        <f t="shared" si="0"/>
        <v>0</v>
      </c>
      <c r="J29" s="113" t="s">
        <v>1176</v>
      </c>
      <c r="K29" s="166" t="s">
        <v>349</v>
      </c>
      <c r="L29" s="80" t="s">
        <v>428</v>
      </c>
      <c r="M29" s="122" t="s">
        <v>1291</v>
      </c>
    </row>
    <row r="30" spans="1:13" s="7" customFormat="1" ht="69.95" customHeight="1" x14ac:dyDescent="0.2">
      <c r="A30" s="114" t="s">
        <v>936</v>
      </c>
      <c r="B30" s="103" t="s">
        <v>360</v>
      </c>
      <c r="C30" s="112" t="s">
        <v>257</v>
      </c>
      <c r="D30" s="74" t="s">
        <v>40</v>
      </c>
      <c r="E30" s="75" t="s">
        <v>361</v>
      </c>
      <c r="F30" s="99">
        <v>950</v>
      </c>
      <c r="G30" s="99">
        <v>950</v>
      </c>
      <c r="H30" s="100">
        <v>950</v>
      </c>
      <c r="I30" s="108">
        <f>H30+G30+F30</f>
        <v>2850</v>
      </c>
      <c r="J30" s="113" t="s">
        <v>1176</v>
      </c>
      <c r="K30" s="166" t="s">
        <v>349</v>
      </c>
      <c r="L30" s="80" t="s">
        <v>351</v>
      </c>
      <c r="M30" s="122" t="s">
        <v>1291</v>
      </c>
    </row>
    <row r="31" spans="1:13" s="7" customFormat="1" ht="69.95" customHeight="1" x14ac:dyDescent="0.2">
      <c r="A31" s="114" t="s">
        <v>937</v>
      </c>
      <c r="B31" s="103" t="s">
        <v>451</v>
      </c>
      <c r="C31" s="112" t="s">
        <v>263</v>
      </c>
      <c r="D31" s="74" t="s">
        <v>40</v>
      </c>
      <c r="E31" s="75" t="s">
        <v>452</v>
      </c>
      <c r="F31" s="99"/>
      <c r="G31" s="99">
        <v>6000</v>
      </c>
      <c r="H31" s="100"/>
      <c r="I31" s="108">
        <f>H31+G31+F31</f>
        <v>6000</v>
      </c>
      <c r="J31" s="135" t="s">
        <v>453</v>
      </c>
      <c r="K31" s="79">
        <v>2019</v>
      </c>
      <c r="L31" s="80" t="s">
        <v>395</v>
      </c>
      <c r="M31" s="122" t="s">
        <v>1427</v>
      </c>
    </row>
    <row r="32" spans="1:13" s="7" customFormat="1" ht="69.95" customHeight="1" x14ac:dyDescent="0.2">
      <c r="A32" s="114" t="s">
        <v>938</v>
      </c>
      <c r="B32" s="104" t="s">
        <v>532</v>
      </c>
      <c r="C32" s="112" t="s">
        <v>263</v>
      </c>
      <c r="D32" s="74" t="s">
        <v>40</v>
      </c>
      <c r="E32" s="76" t="s">
        <v>896</v>
      </c>
      <c r="F32" s="98">
        <v>0</v>
      </c>
      <c r="G32" s="98">
        <v>0</v>
      </c>
      <c r="H32" s="108">
        <v>0</v>
      </c>
      <c r="I32" s="108">
        <f>H32+G32+F32</f>
        <v>0</v>
      </c>
      <c r="J32" s="135" t="s">
        <v>1154</v>
      </c>
      <c r="K32" s="166" t="s">
        <v>349</v>
      </c>
      <c r="L32" s="74" t="s">
        <v>533</v>
      </c>
      <c r="M32" s="122" t="s">
        <v>1421</v>
      </c>
    </row>
    <row r="33" spans="1:39" s="7" customFormat="1" ht="69.95" customHeight="1" x14ac:dyDescent="0.2">
      <c r="A33" s="114" t="s">
        <v>939</v>
      </c>
      <c r="B33" s="103" t="s">
        <v>573</v>
      </c>
      <c r="C33" s="112" t="s">
        <v>258</v>
      </c>
      <c r="D33" s="74" t="s">
        <v>40</v>
      </c>
      <c r="E33" s="75" t="s">
        <v>574</v>
      </c>
      <c r="F33" s="99">
        <v>2000</v>
      </c>
      <c r="G33" s="99"/>
      <c r="H33" s="100"/>
      <c r="I33" s="108">
        <f>H33+G33+F33</f>
        <v>2000</v>
      </c>
      <c r="J33" s="136" t="s">
        <v>1175</v>
      </c>
      <c r="K33" s="79">
        <v>2018</v>
      </c>
      <c r="L33" s="80" t="s">
        <v>354</v>
      </c>
      <c r="M33" s="122" t="s">
        <v>1478</v>
      </c>
    </row>
    <row r="34" spans="1:39" s="7" customFormat="1" ht="69.95" customHeight="1" x14ac:dyDescent="0.2">
      <c r="A34" s="114" t="s">
        <v>940</v>
      </c>
      <c r="B34" s="103" t="s">
        <v>575</v>
      </c>
      <c r="C34" s="112" t="s">
        <v>259</v>
      </c>
      <c r="D34" s="74" t="s">
        <v>40</v>
      </c>
      <c r="E34" s="76" t="s">
        <v>576</v>
      </c>
      <c r="F34" s="108"/>
      <c r="G34" s="108"/>
      <c r="H34" s="108">
        <v>1500</v>
      </c>
      <c r="I34" s="108">
        <f>H34+G34+F34</f>
        <v>1500</v>
      </c>
      <c r="J34" s="136" t="s">
        <v>1175</v>
      </c>
      <c r="K34" s="79">
        <v>2020</v>
      </c>
      <c r="L34" s="80" t="s">
        <v>354</v>
      </c>
      <c r="M34" s="122" t="s">
        <v>1479</v>
      </c>
    </row>
    <row r="35" spans="1:39" s="8" customFormat="1" ht="69.95" customHeight="1" x14ac:dyDescent="0.2">
      <c r="A35" s="49"/>
      <c r="B35" s="101"/>
      <c r="C35" s="30"/>
      <c r="D35" s="34"/>
      <c r="E35" s="26"/>
      <c r="F35" s="95"/>
      <c r="G35" s="95"/>
      <c r="H35" s="96"/>
      <c r="I35" s="94"/>
      <c r="J35" s="73"/>
      <c r="K35" s="48"/>
      <c r="L35" s="80"/>
      <c r="M35" s="119"/>
      <c r="R35" s="7"/>
      <c r="S35" s="7"/>
      <c r="T35" s="7"/>
      <c r="U35" s="7"/>
      <c r="V35" s="7"/>
      <c r="W35" s="7"/>
      <c r="X35" s="7"/>
      <c r="Y35" s="7"/>
      <c r="Z35" s="7"/>
      <c r="AA35" s="7"/>
      <c r="AB35" s="7"/>
      <c r="AC35" s="7"/>
      <c r="AD35" s="7"/>
      <c r="AE35" s="7"/>
      <c r="AF35" s="7"/>
      <c r="AG35" s="7"/>
      <c r="AH35" s="7"/>
      <c r="AI35" s="7"/>
      <c r="AJ35" s="7"/>
      <c r="AK35" s="7"/>
      <c r="AL35" s="7"/>
      <c r="AM35" s="7"/>
    </row>
    <row r="36" spans="1:39" s="4" customFormat="1" ht="32.1" customHeight="1" x14ac:dyDescent="0.25">
      <c r="A36" s="62"/>
      <c r="B36" s="102" t="s">
        <v>27</v>
      </c>
      <c r="C36" s="64"/>
      <c r="D36" s="64"/>
      <c r="E36" s="65"/>
      <c r="F36" s="92">
        <f>SUM(F37:F44)</f>
        <v>25000</v>
      </c>
      <c r="G36" s="92">
        <f>SUM(G37:G44)</f>
        <v>11710</v>
      </c>
      <c r="H36" s="92">
        <f>SUM(H37:H44)</f>
        <v>15725</v>
      </c>
      <c r="I36" s="92">
        <f>SUM(I37:I44)</f>
        <v>52435</v>
      </c>
      <c r="J36" s="66"/>
      <c r="K36" s="67"/>
      <c r="L36" s="68"/>
      <c r="M36" s="68"/>
      <c r="R36" s="2"/>
      <c r="S36" s="2"/>
      <c r="T36" s="2"/>
      <c r="U36" s="2"/>
      <c r="V36" s="2"/>
      <c r="W36" s="2"/>
      <c r="X36" s="2"/>
      <c r="Y36" s="2"/>
      <c r="Z36" s="2"/>
      <c r="AA36" s="2"/>
      <c r="AB36" s="2"/>
      <c r="AC36" s="2"/>
      <c r="AD36" s="2"/>
      <c r="AE36" s="2"/>
      <c r="AF36" s="2"/>
      <c r="AG36" s="2"/>
      <c r="AH36" s="2"/>
      <c r="AI36" s="2"/>
      <c r="AJ36" s="2"/>
      <c r="AK36" s="2"/>
      <c r="AL36" s="2"/>
      <c r="AM36" s="2"/>
    </row>
    <row r="37" spans="1:39" s="2" customFormat="1" ht="50.25" customHeight="1" x14ac:dyDescent="0.25">
      <c r="A37" s="114" t="s">
        <v>90</v>
      </c>
      <c r="B37" s="104" t="s">
        <v>379</v>
      </c>
      <c r="C37" s="112" t="s">
        <v>268</v>
      </c>
      <c r="D37" s="112" t="s">
        <v>39</v>
      </c>
      <c r="E37" s="76" t="s">
        <v>897</v>
      </c>
      <c r="F37" s="167">
        <v>0</v>
      </c>
      <c r="G37" s="167">
        <v>0</v>
      </c>
      <c r="H37" s="167">
        <v>0</v>
      </c>
      <c r="I37" s="108">
        <f>H37+G37+F37</f>
        <v>0</v>
      </c>
      <c r="J37" s="132" t="s">
        <v>1179</v>
      </c>
      <c r="K37" s="166" t="s">
        <v>349</v>
      </c>
      <c r="L37" s="74" t="s">
        <v>362</v>
      </c>
      <c r="M37" s="122" t="s">
        <v>1485</v>
      </c>
    </row>
    <row r="38" spans="1:39" s="7" customFormat="1" ht="69.95" customHeight="1" x14ac:dyDescent="0.2">
      <c r="A38" s="114" t="s">
        <v>91</v>
      </c>
      <c r="B38" s="103" t="s">
        <v>380</v>
      </c>
      <c r="C38" s="74" t="s">
        <v>268</v>
      </c>
      <c r="D38" s="74" t="s">
        <v>40</v>
      </c>
      <c r="E38" s="75" t="s">
        <v>381</v>
      </c>
      <c r="F38" s="99"/>
      <c r="G38" s="99">
        <v>1000</v>
      </c>
      <c r="H38" s="100">
        <v>1000</v>
      </c>
      <c r="I38" s="108">
        <f t="shared" ref="I38:I43" si="1">H38+G38+F38</f>
        <v>2000</v>
      </c>
      <c r="J38" s="132" t="s">
        <v>1179</v>
      </c>
      <c r="K38" s="77" t="s">
        <v>448</v>
      </c>
      <c r="L38" s="74" t="s">
        <v>362</v>
      </c>
      <c r="M38" s="122" t="s">
        <v>1486</v>
      </c>
    </row>
    <row r="39" spans="1:39" s="7" customFormat="1" ht="69.95" customHeight="1" x14ac:dyDescent="0.2">
      <c r="A39" s="114" t="s">
        <v>92</v>
      </c>
      <c r="B39" s="103" t="s">
        <v>382</v>
      </c>
      <c r="C39" s="74" t="s">
        <v>273</v>
      </c>
      <c r="D39" s="74" t="s">
        <v>39</v>
      </c>
      <c r="E39" s="75" t="s">
        <v>383</v>
      </c>
      <c r="F39" s="99">
        <v>25000</v>
      </c>
      <c r="G39" s="99"/>
      <c r="H39" s="100"/>
      <c r="I39" s="108">
        <f t="shared" si="1"/>
        <v>25000</v>
      </c>
      <c r="J39" s="135" t="s">
        <v>1180</v>
      </c>
      <c r="K39" s="79">
        <v>2018</v>
      </c>
      <c r="L39" s="74" t="s">
        <v>362</v>
      </c>
      <c r="M39" s="122" t="s">
        <v>1487</v>
      </c>
    </row>
    <row r="40" spans="1:39" s="7" customFormat="1" ht="69.95" customHeight="1" x14ac:dyDescent="0.2">
      <c r="A40" s="114" t="s">
        <v>941</v>
      </c>
      <c r="B40" s="103" t="s">
        <v>433</v>
      </c>
      <c r="C40" s="74" t="s">
        <v>273</v>
      </c>
      <c r="D40" s="74" t="s">
        <v>40</v>
      </c>
      <c r="E40" s="75" t="s">
        <v>1208</v>
      </c>
      <c r="F40" s="99"/>
      <c r="G40" s="99">
        <v>10000</v>
      </c>
      <c r="H40" s="100"/>
      <c r="I40" s="108">
        <f t="shared" si="1"/>
        <v>10000</v>
      </c>
      <c r="J40" s="143" t="s">
        <v>1179</v>
      </c>
      <c r="K40" s="79">
        <v>2019</v>
      </c>
      <c r="L40" s="74" t="s">
        <v>362</v>
      </c>
      <c r="M40" s="122" t="s">
        <v>1488</v>
      </c>
    </row>
    <row r="41" spans="1:39" s="7" customFormat="1" ht="69.95" customHeight="1" x14ac:dyDescent="0.2">
      <c r="A41" s="114" t="s">
        <v>942</v>
      </c>
      <c r="B41" s="103" t="s">
        <v>434</v>
      </c>
      <c r="C41" s="74" t="s">
        <v>274</v>
      </c>
      <c r="D41" s="74" t="s">
        <v>40</v>
      </c>
      <c r="E41" s="75" t="s">
        <v>435</v>
      </c>
      <c r="F41" s="167">
        <v>0</v>
      </c>
      <c r="G41" s="167">
        <v>0</v>
      </c>
      <c r="H41" s="167">
        <v>0</v>
      </c>
      <c r="I41" s="108">
        <f t="shared" si="1"/>
        <v>0</v>
      </c>
      <c r="J41" s="143" t="s">
        <v>1179</v>
      </c>
      <c r="K41" s="166" t="s">
        <v>349</v>
      </c>
      <c r="L41" s="74" t="s">
        <v>362</v>
      </c>
      <c r="M41" s="122" t="s">
        <v>1489</v>
      </c>
    </row>
    <row r="42" spans="1:39" s="7" customFormat="1" ht="69.95" customHeight="1" x14ac:dyDescent="0.2">
      <c r="A42" s="114" t="s">
        <v>943</v>
      </c>
      <c r="B42" s="104" t="s">
        <v>496</v>
      </c>
      <c r="C42" s="74" t="s">
        <v>274</v>
      </c>
      <c r="D42" s="74" t="s">
        <v>40</v>
      </c>
      <c r="E42" s="75" t="s">
        <v>898</v>
      </c>
      <c r="F42" s="99"/>
      <c r="G42" s="99">
        <v>710</v>
      </c>
      <c r="H42" s="100">
        <v>725</v>
      </c>
      <c r="I42" s="108">
        <f t="shared" si="1"/>
        <v>1435</v>
      </c>
      <c r="J42" s="78" t="s">
        <v>497</v>
      </c>
      <c r="K42" s="79" t="s">
        <v>448</v>
      </c>
      <c r="L42" s="80" t="s">
        <v>393</v>
      </c>
      <c r="M42" s="122" t="s">
        <v>1407</v>
      </c>
    </row>
    <row r="43" spans="1:39" s="7" customFormat="1" ht="69.95" customHeight="1" x14ac:dyDescent="0.2">
      <c r="A43" s="114" t="s">
        <v>944</v>
      </c>
      <c r="B43" s="104" t="s">
        <v>577</v>
      </c>
      <c r="C43" s="74" t="s">
        <v>273</v>
      </c>
      <c r="D43" s="74" t="s">
        <v>40</v>
      </c>
      <c r="E43" s="76" t="s">
        <v>578</v>
      </c>
      <c r="F43" s="99"/>
      <c r="G43" s="99"/>
      <c r="H43" s="100">
        <v>14000</v>
      </c>
      <c r="I43" s="108">
        <f t="shared" si="1"/>
        <v>14000</v>
      </c>
      <c r="J43" s="136" t="s">
        <v>1175</v>
      </c>
      <c r="K43" s="79">
        <v>2020</v>
      </c>
      <c r="L43" s="80" t="s">
        <v>354</v>
      </c>
      <c r="M43" s="122" t="s">
        <v>1296</v>
      </c>
    </row>
    <row r="44" spans="1:39" s="8" customFormat="1" ht="69.95" customHeight="1" x14ac:dyDescent="0.2">
      <c r="A44" s="49"/>
      <c r="B44" s="81"/>
      <c r="C44" s="34"/>
      <c r="D44" s="34"/>
      <c r="E44" s="25"/>
      <c r="F44" s="95"/>
      <c r="G44" s="95"/>
      <c r="H44" s="96"/>
      <c r="I44" s="94"/>
      <c r="J44" s="31"/>
      <c r="K44" s="48"/>
      <c r="L44" s="47"/>
      <c r="M44" s="116"/>
      <c r="R44" s="7"/>
      <c r="S44" s="7"/>
      <c r="T44" s="7"/>
      <c r="U44" s="7"/>
      <c r="V44" s="7"/>
      <c r="W44" s="7"/>
      <c r="X44" s="7"/>
      <c r="Y44" s="7"/>
      <c r="Z44" s="7"/>
      <c r="AA44" s="7"/>
      <c r="AB44" s="7"/>
      <c r="AC44" s="7"/>
      <c r="AD44" s="7"/>
      <c r="AE44" s="7"/>
      <c r="AF44" s="7"/>
      <c r="AG44" s="7"/>
      <c r="AH44" s="7"/>
      <c r="AI44" s="7"/>
      <c r="AJ44" s="7"/>
      <c r="AK44" s="7"/>
      <c r="AL44" s="7"/>
      <c r="AM44" s="7"/>
    </row>
    <row r="45" spans="1:39" s="4" customFormat="1" ht="32.1" customHeight="1" x14ac:dyDescent="0.25">
      <c r="A45" s="62"/>
      <c r="B45" s="102" t="s">
        <v>28</v>
      </c>
      <c r="C45" s="64"/>
      <c r="D45" s="64"/>
      <c r="E45" s="65"/>
      <c r="F45" s="92">
        <f>SUM(F46:F70)</f>
        <v>297000</v>
      </c>
      <c r="G45" s="92">
        <f>SUM(G46:G70)</f>
        <v>322900</v>
      </c>
      <c r="H45" s="92">
        <f>SUM(H46:H70)</f>
        <v>265500</v>
      </c>
      <c r="I45" s="92">
        <f>SUM(I46:I70)</f>
        <v>885400</v>
      </c>
      <c r="J45" s="66"/>
      <c r="K45" s="67"/>
      <c r="L45" s="68"/>
      <c r="M45" s="68"/>
      <c r="R45" s="2"/>
      <c r="S45" s="2"/>
      <c r="T45" s="2"/>
      <c r="U45" s="2"/>
      <c r="V45" s="2"/>
      <c r="W45" s="2"/>
      <c r="X45" s="2"/>
      <c r="Y45" s="2"/>
      <c r="Z45" s="2"/>
      <c r="AA45" s="2"/>
      <c r="AB45" s="2"/>
      <c r="AC45" s="2"/>
      <c r="AD45" s="2"/>
      <c r="AE45" s="2"/>
      <c r="AF45" s="2"/>
      <c r="AG45" s="2"/>
      <c r="AH45" s="2"/>
      <c r="AI45" s="2"/>
      <c r="AJ45" s="2"/>
      <c r="AK45" s="2"/>
      <c r="AL45" s="2"/>
      <c r="AM45" s="2"/>
    </row>
    <row r="46" spans="1:39" s="2" customFormat="1" ht="50.25" customHeight="1" x14ac:dyDescent="0.25">
      <c r="A46" s="114" t="s">
        <v>93</v>
      </c>
      <c r="B46" s="104" t="s">
        <v>384</v>
      </c>
      <c r="C46" s="112" t="s">
        <v>276</v>
      </c>
      <c r="D46" s="112" t="s">
        <v>40</v>
      </c>
      <c r="E46" s="76" t="s">
        <v>385</v>
      </c>
      <c r="F46" s="98">
        <v>3000</v>
      </c>
      <c r="G46" s="98">
        <v>3000</v>
      </c>
      <c r="H46" s="108">
        <v>3000</v>
      </c>
      <c r="I46" s="108">
        <f>H46+G46+F46</f>
        <v>9000</v>
      </c>
      <c r="J46" s="113" t="s">
        <v>1176</v>
      </c>
      <c r="K46" s="166" t="s">
        <v>349</v>
      </c>
      <c r="L46" s="74" t="s">
        <v>386</v>
      </c>
      <c r="M46" s="122" t="s">
        <v>1297</v>
      </c>
    </row>
    <row r="47" spans="1:39" s="2" customFormat="1" ht="50.25" customHeight="1" x14ac:dyDescent="0.25">
      <c r="A47" s="114" t="s">
        <v>945</v>
      </c>
      <c r="B47" s="104" t="s">
        <v>387</v>
      </c>
      <c r="C47" s="112" t="s">
        <v>276</v>
      </c>
      <c r="D47" s="112" t="s">
        <v>40</v>
      </c>
      <c r="E47" s="76" t="s">
        <v>388</v>
      </c>
      <c r="F47" s="167">
        <v>0</v>
      </c>
      <c r="G47" s="167">
        <v>0</v>
      </c>
      <c r="H47" s="167">
        <v>0</v>
      </c>
      <c r="I47" s="108">
        <f t="shared" ref="I47:I69" si="2">H47+G47+F47</f>
        <v>0</v>
      </c>
      <c r="J47" s="113" t="s">
        <v>1181</v>
      </c>
      <c r="K47" s="166" t="s">
        <v>349</v>
      </c>
      <c r="L47" s="74" t="s">
        <v>389</v>
      </c>
      <c r="M47" s="122" t="s">
        <v>1429</v>
      </c>
    </row>
    <row r="48" spans="1:39" s="2" customFormat="1" ht="50.25" customHeight="1" x14ac:dyDescent="0.25">
      <c r="A48" s="114" t="s">
        <v>94</v>
      </c>
      <c r="B48" s="104" t="s">
        <v>390</v>
      </c>
      <c r="C48" s="112" t="s">
        <v>277</v>
      </c>
      <c r="D48" s="112" t="s">
        <v>40</v>
      </c>
      <c r="E48" s="76" t="s">
        <v>391</v>
      </c>
      <c r="F48" s="98">
        <v>4000</v>
      </c>
      <c r="G48" s="98">
        <v>4000</v>
      </c>
      <c r="H48" s="108">
        <v>4000</v>
      </c>
      <c r="I48" s="108">
        <f t="shared" si="2"/>
        <v>12000</v>
      </c>
      <c r="J48" s="113" t="s">
        <v>1176</v>
      </c>
      <c r="K48" s="166" t="s">
        <v>349</v>
      </c>
      <c r="L48" s="74" t="s">
        <v>351</v>
      </c>
      <c r="M48" s="122" t="s">
        <v>1291</v>
      </c>
    </row>
    <row r="49" spans="1:13" s="2" customFormat="1" ht="50.25" customHeight="1" x14ac:dyDescent="0.25">
      <c r="A49" s="114" t="s">
        <v>946</v>
      </c>
      <c r="B49" s="104" t="s">
        <v>424</v>
      </c>
      <c r="C49" s="112" t="s">
        <v>277</v>
      </c>
      <c r="D49" s="112" t="s">
        <v>39</v>
      </c>
      <c r="E49" s="76" t="s">
        <v>425</v>
      </c>
      <c r="F49" s="98">
        <v>165000</v>
      </c>
      <c r="G49" s="98">
        <v>165000</v>
      </c>
      <c r="H49" s="98">
        <v>165000</v>
      </c>
      <c r="I49" s="108">
        <f t="shared" si="2"/>
        <v>495000</v>
      </c>
      <c r="J49" s="113" t="s">
        <v>1178</v>
      </c>
      <c r="K49" s="166" t="s">
        <v>349</v>
      </c>
      <c r="L49" s="74" t="s">
        <v>351</v>
      </c>
      <c r="M49" s="122" t="s">
        <v>1291</v>
      </c>
    </row>
    <row r="50" spans="1:13" s="7" customFormat="1" ht="69.95" customHeight="1" x14ac:dyDescent="0.2">
      <c r="A50" s="114" t="s">
        <v>947</v>
      </c>
      <c r="B50" s="104" t="s">
        <v>397</v>
      </c>
      <c r="C50" s="112" t="s">
        <v>278</v>
      </c>
      <c r="D50" s="74" t="s">
        <v>39</v>
      </c>
      <c r="E50" s="75" t="s">
        <v>398</v>
      </c>
      <c r="F50" s="99">
        <v>55000</v>
      </c>
      <c r="G50" s="99">
        <v>10000</v>
      </c>
      <c r="H50" s="99">
        <v>10000</v>
      </c>
      <c r="I50" s="108">
        <f t="shared" si="2"/>
        <v>75000</v>
      </c>
      <c r="J50" s="113" t="s">
        <v>1176</v>
      </c>
      <c r="K50" s="166" t="s">
        <v>349</v>
      </c>
      <c r="L50" s="74" t="s">
        <v>351</v>
      </c>
      <c r="M50" s="122" t="s">
        <v>1291</v>
      </c>
    </row>
    <row r="51" spans="1:13" s="7" customFormat="1" ht="69.95" customHeight="1" x14ac:dyDescent="0.2">
      <c r="A51" s="114" t="s">
        <v>948</v>
      </c>
      <c r="B51" s="103" t="s">
        <v>396</v>
      </c>
      <c r="C51" s="74" t="s">
        <v>279</v>
      </c>
      <c r="D51" s="74" t="s">
        <v>39</v>
      </c>
      <c r="E51" s="75" t="s">
        <v>900</v>
      </c>
      <c r="F51" s="99">
        <v>30000</v>
      </c>
      <c r="G51" s="99">
        <v>30000</v>
      </c>
      <c r="H51" s="99">
        <v>30000</v>
      </c>
      <c r="I51" s="108">
        <f t="shared" si="2"/>
        <v>90000</v>
      </c>
      <c r="J51" s="113" t="s">
        <v>1177</v>
      </c>
      <c r="K51" s="166" t="s">
        <v>349</v>
      </c>
      <c r="L51" s="74" t="s">
        <v>351</v>
      </c>
      <c r="M51" s="122" t="s">
        <v>1291</v>
      </c>
    </row>
    <row r="52" spans="1:13" s="7" customFormat="1" ht="69.95" customHeight="1" x14ac:dyDescent="0.2">
      <c r="A52" s="114" t="s">
        <v>949</v>
      </c>
      <c r="B52" s="103" t="s">
        <v>396</v>
      </c>
      <c r="C52" s="74" t="s">
        <v>279</v>
      </c>
      <c r="D52" s="74" t="s">
        <v>39</v>
      </c>
      <c r="E52" s="75" t="s">
        <v>899</v>
      </c>
      <c r="F52" s="99">
        <v>5000</v>
      </c>
      <c r="G52" s="99">
        <v>5000</v>
      </c>
      <c r="H52" s="99">
        <v>5000</v>
      </c>
      <c r="I52" s="108">
        <f t="shared" si="2"/>
        <v>15000</v>
      </c>
      <c r="J52" s="113" t="s">
        <v>1181</v>
      </c>
      <c r="K52" s="166" t="s">
        <v>349</v>
      </c>
      <c r="L52" s="80" t="s">
        <v>395</v>
      </c>
      <c r="M52" s="122" t="s">
        <v>1495</v>
      </c>
    </row>
    <row r="53" spans="1:13" s="7" customFormat="1" ht="69.95" customHeight="1" x14ac:dyDescent="0.2">
      <c r="A53" s="114" t="s">
        <v>950</v>
      </c>
      <c r="B53" s="103" t="s">
        <v>396</v>
      </c>
      <c r="C53" s="74" t="s">
        <v>279</v>
      </c>
      <c r="D53" s="74" t="s">
        <v>39</v>
      </c>
      <c r="E53" s="75" t="s">
        <v>901</v>
      </c>
      <c r="F53" s="99">
        <v>5000</v>
      </c>
      <c r="G53" s="99">
        <v>5000</v>
      </c>
      <c r="H53" s="99">
        <v>5000</v>
      </c>
      <c r="I53" s="108">
        <f t="shared" si="2"/>
        <v>15000</v>
      </c>
      <c r="J53" s="113" t="s">
        <v>1181</v>
      </c>
      <c r="K53" s="166" t="s">
        <v>349</v>
      </c>
      <c r="L53" s="80" t="s">
        <v>400</v>
      </c>
      <c r="M53" s="122" t="s">
        <v>1401</v>
      </c>
    </row>
    <row r="54" spans="1:13" s="7" customFormat="1" ht="69.95" customHeight="1" x14ac:dyDescent="0.2">
      <c r="A54" s="114" t="s">
        <v>951</v>
      </c>
      <c r="B54" s="103" t="s">
        <v>396</v>
      </c>
      <c r="C54" s="74" t="s">
        <v>279</v>
      </c>
      <c r="D54" s="74" t="s">
        <v>39</v>
      </c>
      <c r="E54" s="75" t="s">
        <v>902</v>
      </c>
      <c r="F54" s="99">
        <v>5000</v>
      </c>
      <c r="G54" s="99">
        <v>5000</v>
      </c>
      <c r="H54" s="99">
        <v>5000</v>
      </c>
      <c r="I54" s="108">
        <f t="shared" si="2"/>
        <v>15000</v>
      </c>
      <c r="J54" s="113" t="s">
        <v>1181</v>
      </c>
      <c r="K54" s="166" t="s">
        <v>349</v>
      </c>
      <c r="L54" s="80" t="s">
        <v>393</v>
      </c>
      <c r="M54" s="137" t="s">
        <v>1493</v>
      </c>
    </row>
    <row r="55" spans="1:13" s="7" customFormat="1" ht="69.95" customHeight="1" x14ac:dyDescent="0.2">
      <c r="A55" s="114" t="s">
        <v>952</v>
      </c>
      <c r="B55" s="103" t="s">
        <v>396</v>
      </c>
      <c r="C55" s="74" t="s">
        <v>279</v>
      </c>
      <c r="D55" s="74" t="s">
        <v>39</v>
      </c>
      <c r="E55" s="75" t="s">
        <v>399</v>
      </c>
      <c r="F55" s="99">
        <v>5000</v>
      </c>
      <c r="G55" s="99">
        <v>5000</v>
      </c>
      <c r="H55" s="99">
        <v>5000</v>
      </c>
      <c r="I55" s="108">
        <f t="shared" si="2"/>
        <v>15000</v>
      </c>
      <c r="J55" s="113" t="s">
        <v>1181</v>
      </c>
      <c r="K55" s="166" t="s">
        <v>349</v>
      </c>
      <c r="L55" s="80" t="s">
        <v>401</v>
      </c>
      <c r="M55" s="122" t="s">
        <v>1427</v>
      </c>
    </row>
    <row r="56" spans="1:13" s="7" customFormat="1" ht="69.95" customHeight="1" x14ac:dyDescent="0.2">
      <c r="A56" s="114" t="s">
        <v>953</v>
      </c>
      <c r="B56" s="103" t="s">
        <v>396</v>
      </c>
      <c r="C56" s="74" t="s">
        <v>279</v>
      </c>
      <c r="D56" s="74" t="s">
        <v>39</v>
      </c>
      <c r="E56" s="75" t="s">
        <v>903</v>
      </c>
      <c r="F56" s="99">
        <v>5000</v>
      </c>
      <c r="G56" s="99">
        <v>5000</v>
      </c>
      <c r="H56" s="99">
        <v>5000</v>
      </c>
      <c r="I56" s="108">
        <f t="shared" si="2"/>
        <v>15000</v>
      </c>
      <c r="J56" s="113" t="s">
        <v>1181</v>
      </c>
      <c r="K56" s="166" t="s">
        <v>349</v>
      </c>
      <c r="L56" s="80" t="s">
        <v>402</v>
      </c>
      <c r="M56" s="122" t="s">
        <v>1526</v>
      </c>
    </row>
    <row r="57" spans="1:13" s="7" customFormat="1" ht="69.95" customHeight="1" x14ac:dyDescent="0.2">
      <c r="A57" s="114" t="s">
        <v>954</v>
      </c>
      <c r="B57" s="103" t="s">
        <v>403</v>
      </c>
      <c r="C57" s="74" t="s">
        <v>279</v>
      </c>
      <c r="D57" s="74" t="s">
        <v>39</v>
      </c>
      <c r="E57" s="75" t="s">
        <v>904</v>
      </c>
      <c r="F57" s="99">
        <v>5000</v>
      </c>
      <c r="G57" s="99">
        <v>5000</v>
      </c>
      <c r="H57" s="99">
        <v>5000</v>
      </c>
      <c r="I57" s="108">
        <f t="shared" si="2"/>
        <v>15000</v>
      </c>
      <c r="J57" s="113" t="s">
        <v>1181</v>
      </c>
      <c r="K57" s="166" t="s">
        <v>349</v>
      </c>
      <c r="L57" s="80" t="s">
        <v>394</v>
      </c>
      <c r="M57" s="298" t="s">
        <v>1524</v>
      </c>
    </row>
    <row r="58" spans="1:13" s="7" customFormat="1" ht="69.95" customHeight="1" x14ac:dyDescent="0.2">
      <c r="A58" s="114" t="s">
        <v>955</v>
      </c>
      <c r="B58" s="103" t="s">
        <v>404</v>
      </c>
      <c r="C58" s="74" t="s">
        <v>279</v>
      </c>
      <c r="D58" s="74" t="s">
        <v>39</v>
      </c>
      <c r="E58" s="75" t="s">
        <v>905</v>
      </c>
      <c r="F58" s="99">
        <v>5000</v>
      </c>
      <c r="G58" s="99">
        <v>5000</v>
      </c>
      <c r="H58" s="99">
        <v>5000</v>
      </c>
      <c r="I58" s="108">
        <f t="shared" si="2"/>
        <v>15000</v>
      </c>
      <c r="J58" s="113" t="s">
        <v>1181</v>
      </c>
      <c r="K58" s="166" t="s">
        <v>349</v>
      </c>
      <c r="L58" s="80" t="s">
        <v>348</v>
      </c>
      <c r="M58" s="122" t="s">
        <v>1374</v>
      </c>
    </row>
    <row r="59" spans="1:13" s="7" customFormat="1" ht="69.95" customHeight="1" x14ac:dyDescent="0.2">
      <c r="A59" s="114" t="s">
        <v>956</v>
      </c>
      <c r="B59" s="103" t="s">
        <v>405</v>
      </c>
      <c r="C59" s="74" t="s">
        <v>279</v>
      </c>
      <c r="D59" s="74" t="s">
        <v>39</v>
      </c>
      <c r="E59" s="75" t="s">
        <v>405</v>
      </c>
      <c r="F59" s="99">
        <v>3000</v>
      </c>
      <c r="G59" s="99">
        <v>3000</v>
      </c>
      <c r="H59" s="99">
        <v>3000</v>
      </c>
      <c r="I59" s="108">
        <f t="shared" si="2"/>
        <v>9000</v>
      </c>
      <c r="J59" s="113" t="s">
        <v>1177</v>
      </c>
      <c r="K59" s="166" t="s">
        <v>349</v>
      </c>
      <c r="L59" s="74" t="s">
        <v>351</v>
      </c>
      <c r="M59" s="122" t="s">
        <v>1291</v>
      </c>
    </row>
    <row r="60" spans="1:13" s="7" customFormat="1" ht="69.95" customHeight="1" x14ac:dyDescent="0.2">
      <c r="A60" s="114" t="s">
        <v>957</v>
      </c>
      <c r="B60" s="103" t="s">
        <v>406</v>
      </c>
      <c r="C60" s="74" t="s">
        <v>279</v>
      </c>
      <c r="D60" s="74" t="s">
        <v>40</v>
      </c>
      <c r="E60" s="75" t="s">
        <v>406</v>
      </c>
      <c r="F60" s="99"/>
      <c r="G60" s="99">
        <v>40000</v>
      </c>
      <c r="H60" s="100"/>
      <c r="I60" s="108">
        <f t="shared" si="2"/>
        <v>40000</v>
      </c>
      <c r="J60" s="113" t="s">
        <v>1176</v>
      </c>
      <c r="K60" s="79">
        <v>2019</v>
      </c>
      <c r="L60" s="80" t="s">
        <v>351</v>
      </c>
      <c r="M60" s="122" t="s">
        <v>1427</v>
      </c>
    </row>
    <row r="61" spans="1:13" s="7" customFormat="1" ht="69.95" customHeight="1" x14ac:dyDescent="0.2">
      <c r="A61" s="114" t="s">
        <v>958</v>
      </c>
      <c r="B61" s="103" t="s">
        <v>407</v>
      </c>
      <c r="C61" s="74" t="s">
        <v>279</v>
      </c>
      <c r="D61" s="74" t="s">
        <v>40</v>
      </c>
      <c r="E61" s="75" t="s">
        <v>407</v>
      </c>
      <c r="F61" s="99"/>
      <c r="G61" s="99">
        <v>15200</v>
      </c>
      <c r="H61" s="100"/>
      <c r="I61" s="108">
        <f t="shared" si="2"/>
        <v>15200</v>
      </c>
      <c r="J61" s="113" t="s">
        <v>1181</v>
      </c>
      <c r="K61" s="79">
        <v>2019</v>
      </c>
      <c r="L61" s="80" t="s">
        <v>393</v>
      </c>
      <c r="M61" s="122" t="s">
        <v>1427</v>
      </c>
    </row>
    <row r="62" spans="1:13" s="7" customFormat="1" ht="69.95" customHeight="1" x14ac:dyDescent="0.2">
      <c r="A62" s="114" t="s">
        <v>959</v>
      </c>
      <c r="B62" s="103" t="s">
        <v>408</v>
      </c>
      <c r="C62" s="74" t="s">
        <v>281</v>
      </c>
      <c r="D62" s="74" t="s">
        <v>40</v>
      </c>
      <c r="E62" s="75" t="s">
        <v>409</v>
      </c>
      <c r="F62" s="99"/>
      <c r="G62" s="99">
        <v>12000</v>
      </c>
      <c r="H62" s="100">
        <v>12000</v>
      </c>
      <c r="I62" s="108">
        <f t="shared" si="2"/>
        <v>24000</v>
      </c>
      <c r="J62" s="113" t="s">
        <v>1176</v>
      </c>
      <c r="K62" s="79" t="s">
        <v>448</v>
      </c>
      <c r="L62" s="74" t="s">
        <v>351</v>
      </c>
      <c r="M62" s="122" t="s">
        <v>1291</v>
      </c>
    </row>
    <row r="63" spans="1:13" s="7" customFormat="1" ht="258.75" customHeight="1" x14ac:dyDescent="0.2">
      <c r="A63" s="114" t="s">
        <v>960</v>
      </c>
      <c r="B63" s="103" t="s">
        <v>410</v>
      </c>
      <c r="C63" s="74" t="s">
        <v>282</v>
      </c>
      <c r="D63" s="74" t="s">
        <v>40</v>
      </c>
      <c r="E63" s="75" t="s">
        <v>411</v>
      </c>
      <c r="F63" s="99"/>
      <c r="G63" s="99">
        <v>2500</v>
      </c>
      <c r="H63" s="100">
        <v>2500</v>
      </c>
      <c r="I63" s="108">
        <f t="shared" si="2"/>
        <v>5000</v>
      </c>
      <c r="J63" s="113" t="s">
        <v>1176</v>
      </c>
      <c r="K63" s="79" t="s">
        <v>448</v>
      </c>
      <c r="L63" s="80" t="s">
        <v>412</v>
      </c>
      <c r="M63" s="122" t="s">
        <v>1291</v>
      </c>
    </row>
    <row r="64" spans="1:13" s="7" customFormat="1" ht="69.95" customHeight="1" x14ac:dyDescent="0.2">
      <c r="A64" s="114" t="s">
        <v>961</v>
      </c>
      <c r="B64" s="103" t="s">
        <v>413</v>
      </c>
      <c r="C64" s="74" t="s">
        <v>283</v>
      </c>
      <c r="D64" s="74" t="s">
        <v>40</v>
      </c>
      <c r="E64" s="75" t="s">
        <v>414</v>
      </c>
      <c r="F64" s="99">
        <v>0</v>
      </c>
      <c r="G64" s="99">
        <v>0</v>
      </c>
      <c r="H64" s="100">
        <v>0</v>
      </c>
      <c r="I64" s="108">
        <f t="shared" si="2"/>
        <v>0</v>
      </c>
      <c r="J64" s="143" t="s">
        <v>1179</v>
      </c>
      <c r="K64" s="166" t="s">
        <v>349</v>
      </c>
      <c r="L64" s="80" t="s">
        <v>392</v>
      </c>
      <c r="M64" s="122" t="s">
        <v>1490</v>
      </c>
    </row>
    <row r="65" spans="1:39" s="7" customFormat="1" ht="69.95" customHeight="1" x14ac:dyDescent="0.2">
      <c r="A65" s="114" t="s">
        <v>962</v>
      </c>
      <c r="B65" s="103" t="s">
        <v>415</v>
      </c>
      <c r="C65" s="74" t="s">
        <v>284</v>
      </c>
      <c r="D65" s="74" t="s">
        <v>40</v>
      </c>
      <c r="E65" s="75" t="s">
        <v>416</v>
      </c>
      <c r="F65" s="99">
        <v>0</v>
      </c>
      <c r="G65" s="99">
        <v>0</v>
      </c>
      <c r="H65" s="100">
        <v>0</v>
      </c>
      <c r="I65" s="108">
        <f t="shared" si="2"/>
        <v>0</v>
      </c>
      <c r="J65" s="143" t="s">
        <v>1179</v>
      </c>
      <c r="K65" s="166" t="s">
        <v>349</v>
      </c>
      <c r="L65" s="80" t="s">
        <v>392</v>
      </c>
      <c r="M65" s="122" t="s">
        <v>1491</v>
      </c>
    </row>
    <row r="66" spans="1:39" s="7" customFormat="1" ht="69.95" customHeight="1" x14ac:dyDescent="0.2">
      <c r="A66" s="114" t="s">
        <v>963</v>
      </c>
      <c r="B66" s="103" t="s">
        <v>436</v>
      </c>
      <c r="C66" s="74" t="s">
        <v>279</v>
      </c>
      <c r="D66" s="74" t="s">
        <v>40</v>
      </c>
      <c r="E66" s="75" t="s">
        <v>906</v>
      </c>
      <c r="F66" s="99"/>
      <c r="G66" s="99">
        <v>2200</v>
      </c>
      <c r="H66" s="100"/>
      <c r="I66" s="108">
        <f t="shared" si="2"/>
        <v>2200</v>
      </c>
      <c r="J66" s="113" t="s">
        <v>1181</v>
      </c>
      <c r="K66" s="79">
        <v>2019</v>
      </c>
      <c r="L66" s="80" t="s">
        <v>394</v>
      </c>
      <c r="M66" s="122" t="s">
        <v>1427</v>
      </c>
    </row>
    <row r="67" spans="1:39" s="7" customFormat="1" ht="69.95" customHeight="1" x14ac:dyDescent="0.2">
      <c r="A67" s="114" t="s">
        <v>964</v>
      </c>
      <c r="B67" s="103" t="s">
        <v>454</v>
      </c>
      <c r="C67" s="74" t="s">
        <v>283</v>
      </c>
      <c r="D67" s="74" t="s">
        <v>40</v>
      </c>
      <c r="E67" s="75" t="s">
        <v>1364</v>
      </c>
      <c r="F67" s="99">
        <v>1000</v>
      </c>
      <c r="G67" s="99">
        <v>1000</v>
      </c>
      <c r="H67" s="100">
        <v>1000</v>
      </c>
      <c r="I67" s="108">
        <f t="shared" si="2"/>
        <v>3000</v>
      </c>
      <c r="J67" s="113" t="s">
        <v>1181</v>
      </c>
      <c r="K67" s="166" t="s">
        <v>349</v>
      </c>
      <c r="L67" s="80" t="s">
        <v>395</v>
      </c>
      <c r="M67" s="122" t="s">
        <v>1496</v>
      </c>
    </row>
    <row r="68" spans="1:39" s="7" customFormat="1" ht="96" customHeight="1" x14ac:dyDescent="0.2">
      <c r="A68" s="114" t="s">
        <v>965</v>
      </c>
      <c r="B68" s="104" t="s">
        <v>455</v>
      </c>
      <c r="C68" s="74" t="s">
        <v>279</v>
      </c>
      <c r="D68" s="74" t="s">
        <v>39</v>
      </c>
      <c r="E68" s="75" t="s">
        <v>456</v>
      </c>
      <c r="F68" s="99">
        <v>1000</v>
      </c>
      <c r="G68" s="99"/>
      <c r="H68" s="100"/>
      <c r="I68" s="108">
        <f t="shared" si="2"/>
        <v>1000</v>
      </c>
      <c r="J68" s="113" t="s">
        <v>1181</v>
      </c>
      <c r="K68" s="79">
        <v>2018</v>
      </c>
      <c r="L68" s="80" t="s">
        <v>347</v>
      </c>
      <c r="M68" s="122" t="s">
        <v>1298</v>
      </c>
    </row>
    <row r="69" spans="1:39" s="7" customFormat="1" ht="69.95" customHeight="1" x14ac:dyDescent="0.2">
      <c r="A69" s="114" t="s">
        <v>1006</v>
      </c>
      <c r="B69" s="104" t="s">
        <v>1005</v>
      </c>
      <c r="C69" s="74" t="s">
        <v>280</v>
      </c>
      <c r="D69" s="74" t="s">
        <v>40</v>
      </c>
      <c r="E69" s="75" t="s">
        <v>1007</v>
      </c>
      <c r="F69" s="99">
        <v>0</v>
      </c>
      <c r="G69" s="99">
        <v>0</v>
      </c>
      <c r="H69" s="100">
        <v>0</v>
      </c>
      <c r="I69" s="108">
        <f t="shared" si="2"/>
        <v>0</v>
      </c>
      <c r="J69" s="113" t="s">
        <v>1176</v>
      </c>
      <c r="K69" s="79" t="s">
        <v>349</v>
      </c>
      <c r="L69" s="80" t="s">
        <v>351</v>
      </c>
      <c r="M69" s="122" t="s">
        <v>1427</v>
      </c>
    </row>
    <row r="70" spans="1:39" s="9" customFormat="1" ht="51" customHeight="1" x14ac:dyDescent="0.2">
      <c r="A70" s="29"/>
      <c r="B70" s="81"/>
      <c r="C70" s="30"/>
      <c r="D70" s="30"/>
      <c r="E70" s="25"/>
      <c r="F70" s="94"/>
      <c r="G70" s="94"/>
      <c r="H70" s="94"/>
      <c r="I70" s="94"/>
      <c r="J70" s="31"/>
      <c r="K70" s="31"/>
      <c r="L70" s="32"/>
      <c r="M70" s="33"/>
    </row>
    <row r="71" spans="1:39" s="4" customFormat="1" ht="32.1" customHeight="1" x14ac:dyDescent="0.25">
      <c r="A71" s="62"/>
      <c r="B71" s="102" t="s">
        <v>29</v>
      </c>
      <c r="C71" s="64"/>
      <c r="D71" s="65"/>
      <c r="E71" s="65"/>
      <c r="F71" s="92">
        <f>SUM(F72:F75)</f>
        <v>1530</v>
      </c>
      <c r="G71" s="92">
        <f>SUM(G72:G75)</f>
        <v>1530</v>
      </c>
      <c r="H71" s="92">
        <f>SUM(H72:H75)</f>
        <v>1530</v>
      </c>
      <c r="I71" s="92">
        <f>SUM(I72:I75)</f>
        <v>4590</v>
      </c>
      <c r="J71" s="66"/>
      <c r="K71" s="67"/>
      <c r="L71" s="68"/>
      <c r="M71" s="68"/>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s="2" customFormat="1" ht="50.25" customHeight="1" x14ac:dyDescent="0.25">
      <c r="A72" s="114" t="s">
        <v>95</v>
      </c>
      <c r="B72" s="104" t="s">
        <v>417</v>
      </c>
      <c r="C72" s="112" t="s">
        <v>287</v>
      </c>
      <c r="D72" s="76" t="s">
        <v>40</v>
      </c>
      <c r="E72" s="76" t="s">
        <v>418</v>
      </c>
      <c r="F72" s="98">
        <v>0</v>
      </c>
      <c r="G72" s="98">
        <v>0</v>
      </c>
      <c r="H72" s="108">
        <v>0</v>
      </c>
      <c r="I72" s="108">
        <f>H72+G72+F72</f>
        <v>0</v>
      </c>
      <c r="J72" s="136" t="s">
        <v>1175</v>
      </c>
      <c r="K72" s="166" t="s">
        <v>349</v>
      </c>
      <c r="L72" s="74" t="s">
        <v>354</v>
      </c>
      <c r="M72" s="122" t="s">
        <v>1480</v>
      </c>
    </row>
    <row r="73" spans="1:39" s="2" customFormat="1" ht="50.25" customHeight="1" x14ac:dyDescent="0.25">
      <c r="A73" s="114" t="s">
        <v>966</v>
      </c>
      <c r="B73" s="104" t="s">
        <v>419</v>
      </c>
      <c r="C73" s="112" t="s">
        <v>287</v>
      </c>
      <c r="D73" s="76" t="s">
        <v>40</v>
      </c>
      <c r="E73" s="76" t="s">
        <v>420</v>
      </c>
      <c r="F73" s="98">
        <v>1530</v>
      </c>
      <c r="G73" s="98">
        <v>1530</v>
      </c>
      <c r="H73" s="98">
        <v>1530</v>
      </c>
      <c r="I73" s="108">
        <f>H73+G73+F73</f>
        <v>4590</v>
      </c>
      <c r="J73" s="143" t="s">
        <v>1179</v>
      </c>
      <c r="K73" s="166" t="s">
        <v>349</v>
      </c>
      <c r="L73" s="74" t="s">
        <v>362</v>
      </c>
      <c r="M73" s="122" t="s">
        <v>1427</v>
      </c>
    </row>
    <row r="74" spans="1:39" s="2" customFormat="1" ht="50.25" customHeight="1" x14ac:dyDescent="0.25">
      <c r="A74" s="114" t="s">
        <v>96</v>
      </c>
      <c r="B74" s="104" t="s">
        <v>429</v>
      </c>
      <c r="C74" s="112" t="s">
        <v>286</v>
      </c>
      <c r="D74" s="76" t="s">
        <v>40</v>
      </c>
      <c r="E74" s="76" t="s">
        <v>907</v>
      </c>
      <c r="F74" s="98">
        <v>0</v>
      </c>
      <c r="G74" s="98">
        <v>0</v>
      </c>
      <c r="H74" s="98">
        <v>0</v>
      </c>
      <c r="I74" s="108">
        <f>H74+G74+F74</f>
        <v>0</v>
      </c>
      <c r="J74" s="113" t="s">
        <v>1176</v>
      </c>
      <c r="K74" s="166" t="s">
        <v>349</v>
      </c>
      <c r="L74" s="74" t="s">
        <v>351</v>
      </c>
      <c r="M74" s="122" t="s">
        <v>1428</v>
      </c>
    </row>
    <row r="75" spans="1:39" s="2" customFormat="1" ht="50.25" customHeight="1" x14ac:dyDescent="0.25">
      <c r="A75" s="114"/>
      <c r="B75" s="140"/>
      <c r="C75" s="112"/>
      <c r="D75" s="76"/>
      <c r="E75" s="76"/>
      <c r="F75" s="155"/>
      <c r="G75" s="155"/>
      <c r="H75" s="155"/>
      <c r="I75" s="153"/>
      <c r="J75" s="113"/>
      <c r="K75" s="77"/>
      <c r="L75" s="74"/>
      <c r="M75" s="129"/>
    </row>
    <row r="78" spans="1:39" ht="15.95" hidden="1" customHeight="1" x14ac:dyDescent="0.25"/>
    <row r="79" spans="1:39" hidden="1" x14ac:dyDescent="0.25"/>
    <row r="80" spans="1:39" hidden="1" x14ac:dyDescent="0.25"/>
    <row r="81" spans="14:17" hidden="1" x14ac:dyDescent="0.25"/>
    <row r="82" spans="14:17" hidden="1" x14ac:dyDescent="0.25"/>
    <row r="83" spans="14:17" hidden="1" x14ac:dyDescent="0.25">
      <c r="N83" s="51" t="s">
        <v>116</v>
      </c>
      <c r="O83" s="51" t="s">
        <v>117</v>
      </c>
      <c r="P83" s="51" t="s">
        <v>118</v>
      </c>
      <c r="Q83" s="51" t="s">
        <v>119</v>
      </c>
    </row>
    <row r="84" spans="14:17" ht="75" hidden="1" x14ac:dyDescent="0.25">
      <c r="N84" s="54" t="s">
        <v>256</v>
      </c>
      <c r="O84" s="54" t="s">
        <v>265</v>
      </c>
      <c r="P84" s="54" t="s">
        <v>276</v>
      </c>
      <c r="Q84" s="54" t="s">
        <v>285</v>
      </c>
    </row>
    <row r="85" spans="14:17" ht="45" hidden="1" x14ac:dyDescent="0.25">
      <c r="N85" s="54" t="s">
        <v>257</v>
      </c>
      <c r="O85" s="54" t="s">
        <v>266</v>
      </c>
      <c r="P85" s="54" t="s">
        <v>277</v>
      </c>
      <c r="Q85" s="54" t="s">
        <v>286</v>
      </c>
    </row>
    <row r="86" spans="14:17" ht="60" hidden="1" x14ac:dyDescent="0.25">
      <c r="N86" s="54" t="s">
        <v>258</v>
      </c>
      <c r="O86" s="54" t="s">
        <v>267</v>
      </c>
      <c r="P86" s="54" t="s">
        <v>278</v>
      </c>
      <c r="Q86" s="54" t="s">
        <v>287</v>
      </c>
    </row>
    <row r="87" spans="14:17" ht="75" hidden="1" x14ac:dyDescent="0.25">
      <c r="N87" s="54" t="s">
        <v>259</v>
      </c>
      <c r="O87" s="54" t="s">
        <v>268</v>
      </c>
      <c r="P87" s="54" t="s">
        <v>279</v>
      </c>
      <c r="Q87" s="51"/>
    </row>
    <row r="88" spans="14:17" ht="60" hidden="1" x14ac:dyDescent="0.25">
      <c r="N88" s="54" t="s">
        <v>260</v>
      </c>
      <c r="O88" s="54" t="s">
        <v>269</v>
      </c>
      <c r="P88" s="54" t="s">
        <v>280</v>
      </c>
      <c r="Q88" s="51"/>
    </row>
    <row r="89" spans="14:17" ht="45" hidden="1" x14ac:dyDescent="0.2">
      <c r="N89" s="54" t="s">
        <v>261</v>
      </c>
      <c r="O89" s="54" t="s">
        <v>270</v>
      </c>
      <c r="P89" s="54" t="s">
        <v>281</v>
      </c>
      <c r="Q89" s="52"/>
    </row>
    <row r="90" spans="14:17" ht="75" hidden="1" x14ac:dyDescent="0.2">
      <c r="N90" s="54" t="s">
        <v>262</v>
      </c>
      <c r="O90" s="54" t="s">
        <v>271</v>
      </c>
      <c r="P90" s="54" t="s">
        <v>282</v>
      </c>
      <c r="Q90" s="53"/>
    </row>
    <row r="91" spans="14:17" ht="75" hidden="1" x14ac:dyDescent="0.25">
      <c r="N91" s="54" t="s">
        <v>263</v>
      </c>
      <c r="O91" s="54" t="s">
        <v>272</v>
      </c>
      <c r="P91" s="54" t="s">
        <v>283</v>
      </c>
      <c r="Q91" s="51"/>
    </row>
    <row r="92" spans="14:17" ht="75" hidden="1" x14ac:dyDescent="0.25">
      <c r="N92" s="54" t="s">
        <v>264</v>
      </c>
      <c r="O92" s="54" t="s">
        <v>273</v>
      </c>
      <c r="P92" s="54" t="s">
        <v>284</v>
      </c>
      <c r="Q92" s="51"/>
    </row>
    <row r="93" spans="14:17" ht="30" hidden="1" x14ac:dyDescent="0.2">
      <c r="N93" s="52"/>
      <c r="O93" s="54" t="s">
        <v>274</v>
      </c>
      <c r="P93" s="52"/>
      <c r="Q93" s="52"/>
    </row>
    <row r="94" spans="14:17" ht="30" hidden="1" x14ac:dyDescent="0.2">
      <c r="N94" s="53"/>
      <c r="O94" s="54" t="s">
        <v>275</v>
      </c>
      <c r="P94" s="53"/>
      <c r="Q94" s="53"/>
    </row>
    <row r="95" spans="14:17" hidden="1" x14ac:dyDescent="0.25"/>
    <row r="96" spans="14:17"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spans="2:2" hidden="1" x14ac:dyDescent="0.25"/>
    <row r="114" spans="2:2" hidden="1" x14ac:dyDescent="0.25"/>
    <row r="115" spans="2:2" hidden="1" x14ac:dyDescent="0.25">
      <c r="B115" s="110">
        <f>COUNTA(B72:B75,B46:B70,B37:B44,B15:B35)</f>
        <v>54</v>
      </c>
    </row>
  </sheetData>
  <mergeCells count="22">
    <mergeCell ref="A13:B13"/>
    <mergeCell ref="D8:D11"/>
    <mergeCell ref="E8:E11"/>
    <mergeCell ref="F8:F11"/>
    <mergeCell ref="G8:G11"/>
    <mergeCell ref="C8:C11"/>
    <mergeCell ref="H8:H11"/>
    <mergeCell ref="I8:I11"/>
    <mergeCell ref="M8:M11"/>
    <mergeCell ref="A1:L1"/>
    <mergeCell ref="A2:L2"/>
    <mergeCell ref="A3:L3"/>
    <mergeCell ref="A4:L4"/>
    <mergeCell ref="A5:L5"/>
    <mergeCell ref="A6:J6"/>
    <mergeCell ref="K6:L6"/>
    <mergeCell ref="J8:J11"/>
    <mergeCell ref="K8:K11"/>
    <mergeCell ref="L8:L11"/>
    <mergeCell ref="A7:J7"/>
    <mergeCell ref="A8:A11"/>
    <mergeCell ref="B8:B11"/>
  </mergeCells>
  <dataValidations count="5">
    <dataValidation type="list" allowBlank="1" showInputMessage="1" showErrorMessage="1" sqref="C15:C35">
      <formula1>$N$84:$N$92</formula1>
    </dataValidation>
    <dataValidation type="list" allowBlank="1" showInputMessage="1" showErrorMessage="1" sqref="C46:C70">
      <formula1>$P$84:$P$92</formula1>
    </dataValidation>
    <dataValidation type="list" allowBlank="1" showInputMessage="1" showErrorMessage="1" sqref="C37:C44">
      <formula1>$O$84:$O$94</formula1>
    </dataValidation>
    <dataValidation type="list" allowBlank="1" showInputMessage="1" showErrorMessage="1" sqref="C72:C75">
      <formula1>$Q$84:$Q$86</formula1>
    </dataValidation>
    <dataValidation type="list" allowBlank="1" showInputMessage="1" showErrorMessage="1" sqref="D37:D44 D72:D75 D46:D70 D15:D35">
      <formula1>#REF!</formula1>
    </dataValidation>
  </dataValidations>
  <pageMargins left="0.25" right="0.25" top="0.75" bottom="0.75" header="0.3" footer="0.3"/>
  <pageSetup paperSize="8"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1"/>
  <sheetViews>
    <sheetView zoomScaleNormal="100" workbookViewId="0">
      <selection activeCell="A3" sqref="A3:L3"/>
    </sheetView>
  </sheetViews>
  <sheetFormatPr defaultColWidth="9.140625" defaultRowHeight="12.75" x14ac:dyDescent="0.25"/>
  <cols>
    <col min="1" max="1" width="6.140625" style="18" customWidth="1"/>
    <col min="2" max="2" width="42.42578125" style="19" customWidth="1"/>
    <col min="3" max="3" width="46.140625" style="3" customWidth="1"/>
    <col min="4" max="4" width="14.28515625" style="3" customWidth="1"/>
    <col min="5" max="5" width="25.42578125" style="3" customWidth="1"/>
    <col min="6" max="6" width="17.7109375" style="15" customWidth="1"/>
    <col min="7" max="7" width="14.42578125" style="15" customWidth="1"/>
    <col min="8" max="8" width="11.28515625" style="14" customWidth="1"/>
    <col min="9" max="9" width="11.28515625" style="15" customWidth="1"/>
    <col min="10" max="10" width="45.7109375" style="16" customWidth="1"/>
    <col min="11" max="11" width="12.28515625" style="17" customWidth="1"/>
    <col min="12" max="12" width="23.42578125" style="1" customWidth="1"/>
    <col min="13" max="13" width="55.7109375" style="1" customWidth="1"/>
    <col min="14" max="17" width="33.42578125" style="2" customWidth="1"/>
    <col min="18" max="39" width="9.140625" style="2"/>
    <col min="40" max="16384" width="9.140625" style="3"/>
  </cols>
  <sheetData>
    <row r="1" spans="1:39" s="20" customFormat="1" ht="24.75" customHeight="1" x14ac:dyDescent="0.25">
      <c r="A1" s="201"/>
      <c r="B1" s="252"/>
      <c r="C1" s="252"/>
      <c r="D1" s="252"/>
      <c r="E1" s="252"/>
      <c r="F1" s="252"/>
      <c r="G1" s="252"/>
      <c r="H1" s="252"/>
      <c r="I1" s="252"/>
      <c r="J1" s="252"/>
      <c r="K1" s="252"/>
      <c r="L1" s="252"/>
    </row>
    <row r="2" spans="1:39" s="20" customFormat="1" ht="19.5" customHeight="1" x14ac:dyDescent="0.25">
      <c r="A2" s="201"/>
      <c r="B2" s="252"/>
      <c r="C2" s="252"/>
      <c r="D2" s="252"/>
      <c r="E2" s="252"/>
      <c r="F2" s="252"/>
      <c r="G2" s="252"/>
      <c r="H2" s="252"/>
      <c r="I2" s="252"/>
      <c r="J2" s="252"/>
      <c r="K2" s="252"/>
      <c r="L2" s="252"/>
    </row>
    <row r="3" spans="1:39" s="20" customFormat="1" ht="20.25" customHeight="1" x14ac:dyDescent="0.25">
      <c r="A3" s="201"/>
      <c r="B3" s="252"/>
      <c r="C3" s="252"/>
      <c r="D3" s="252"/>
      <c r="E3" s="252"/>
      <c r="F3" s="252"/>
      <c r="G3" s="252"/>
      <c r="H3" s="252"/>
      <c r="I3" s="252"/>
      <c r="J3" s="252"/>
      <c r="K3" s="252"/>
      <c r="L3" s="252"/>
    </row>
    <row r="4" spans="1:39" s="2" customFormat="1" ht="12.75" customHeight="1" x14ac:dyDescent="0.25">
      <c r="A4" s="253"/>
      <c r="B4" s="254"/>
      <c r="C4" s="254"/>
      <c r="D4" s="254"/>
      <c r="E4" s="254"/>
      <c r="F4" s="254"/>
      <c r="G4" s="254"/>
      <c r="H4" s="254"/>
      <c r="I4" s="254"/>
      <c r="J4" s="254"/>
      <c r="K4" s="254"/>
      <c r="L4" s="254"/>
      <c r="M4" s="70"/>
    </row>
    <row r="5" spans="1:39" s="2" customFormat="1" ht="16.5" customHeight="1" x14ac:dyDescent="0.25">
      <c r="A5" s="253"/>
      <c r="B5" s="254"/>
      <c r="C5" s="254"/>
      <c r="D5" s="254"/>
      <c r="E5" s="254"/>
      <c r="F5" s="254"/>
      <c r="G5" s="254"/>
      <c r="H5" s="254"/>
      <c r="I5" s="254"/>
      <c r="J5" s="254"/>
      <c r="K5" s="254"/>
      <c r="L5" s="254"/>
      <c r="M5" s="70"/>
    </row>
    <row r="6" spans="1:39" s="2" customFormat="1" ht="43.5" customHeight="1" x14ac:dyDescent="0.25">
      <c r="A6" s="221" t="s">
        <v>1370</v>
      </c>
      <c r="B6" s="222"/>
      <c r="C6" s="222"/>
      <c r="D6" s="222"/>
      <c r="E6" s="222"/>
      <c r="F6" s="222"/>
      <c r="G6" s="222"/>
      <c r="H6" s="222"/>
      <c r="I6" s="222"/>
      <c r="J6" s="222"/>
      <c r="K6" s="220"/>
      <c r="L6" s="220"/>
      <c r="M6" s="70"/>
    </row>
    <row r="7" spans="1:39" s="2" customFormat="1" ht="43.5" customHeight="1" x14ac:dyDescent="0.25">
      <c r="A7" s="255" t="s">
        <v>30</v>
      </c>
      <c r="B7" s="222"/>
      <c r="C7" s="222"/>
      <c r="D7" s="222"/>
      <c r="E7" s="222"/>
      <c r="F7" s="222"/>
      <c r="G7" s="222"/>
      <c r="H7" s="222"/>
      <c r="I7" s="222"/>
      <c r="J7" s="222"/>
      <c r="K7" s="71"/>
      <c r="L7" s="71"/>
      <c r="M7" s="70"/>
    </row>
    <row r="8" spans="1:39" ht="12.75" customHeight="1" x14ac:dyDescent="0.25">
      <c r="A8" s="256" t="s">
        <v>0</v>
      </c>
      <c r="B8" s="257" t="s">
        <v>314</v>
      </c>
      <c r="C8" s="258" t="s">
        <v>313</v>
      </c>
      <c r="D8" s="258" t="s">
        <v>315</v>
      </c>
      <c r="E8" s="258" t="s">
        <v>336</v>
      </c>
      <c r="F8" s="269" t="s">
        <v>318</v>
      </c>
      <c r="G8" s="264" t="s">
        <v>319</v>
      </c>
      <c r="H8" s="264" t="s">
        <v>317</v>
      </c>
      <c r="I8" s="267" t="s">
        <v>320</v>
      </c>
      <c r="J8" s="261" t="s">
        <v>321</v>
      </c>
      <c r="K8" s="262" t="s">
        <v>322</v>
      </c>
      <c r="L8" s="263" t="s">
        <v>323</v>
      </c>
      <c r="M8" s="237" t="s">
        <v>115</v>
      </c>
    </row>
    <row r="9" spans="1:39" ht="12.75" customHeight="1" x14ac:dyDescent="0.25">
      <c r="A9" s="256"/>
      <c r="B9" s="257"/>
      <c r="C9" s="259"/>
      <c r="D9" s="259"/>
      <c r="E9" s="259"/>
      <c r="F9" s="269"/>
      <c r="G9" s="265"/>
      <c r="H9" s="265"/>
      <c r="I9" s="267"/>
      <c r="J9" s="261"/>
      <c r="K9" s="262"/>
      <c r="L9" s="263"/>
      <c r="M9" s="238"/>
    </row>
    <row r="10" spans="1:39" ht="15" customHeight="1" x14ac:dyDescent="0.25">
      <c r="A10" s="256"/>
      <c r="B10" s="257"/>
      <c r="C10" s="259"/>
      <c r="D10" s="259"/>
      <c r="E10" s="259"/>
      <c r="F10" s="269" t="s">
        <v>316</v>
      </c>
      <c r="G10" s="265"/>
      <c r="H10" s="265"/>
      <c r="I10" s="267"/>
      <c r="J10" s="261"/>
      <c r="K10" s="262"/>
      <c r="L10" s="263"/>
      <c r="M10" s="238"/>
    </row>
    <row r="11" spans="1:39" ht="107.25" customHeight="1" x14ac:dyDescent="0.25">
      <c r="A11" s="256"/>
      <c r="B11" s="257"/>
      <c r="C11" s="260"/>
      <c r="D11" s="260"/>
      <c r="E11" s="260"/>
      <c r="F11" s="269"/>
      <c r="G11" s="266"/>
      <c r="H11" s="266"/>
      <c r="I11" s="267"/>
      <c r="J11" s="261"/>
      <c r="K11" s="262"/>
      <c r="L11" s="263"/>
      <c r="M11" s="239"/>
    </row>
    <row r="12" spans="1:39" ht="41.1" customHeight="1" x14ac:dyDescent="0.25">
      <c r="A12" s="46"/>
      <c r="B12" s="59"/>
      <c r="C12" s="59"/>
      <c r="D12" s="60"/>
      <c r="E12" s="60"/>
      <c r="F12" s="41"/>
      <c r="G12" s="41"/>
      <c r="H12" s="40"/>
      <c r="I12" s="41"/>
      <c r="J12" s="43"/>
      <c r="K12" s="44"/>
      <c r="L12" s="45"/>
      <c r="M12" s="58"/>
    </row>
    <row r="13" spans="1:39" s="4" customFormat="1" ht="38.25" customHeight="1" x14ac:dyDescent="0.25">
      <c r="A13" s="268"/>
      <c r="B13" s="268"/>
      <c r="C13" s="24"/>
      <c r="D13" s="24"/>
      <c r="E13" s="61"/>
      <c r="F13" s="91">
        <f>F14+F19+F22+F26</f>
        <v>57089</v>
      </c>
      <c r="G13" s="91">
        <f>G14+G19+G22+G26</f>
        <v>24750</v>
      </c>
      <c r="H13" s="91">
        <f>H14+H19+H22+H26</f>
        <v>26750</v>
      </c>
      <c r="I13" s="91">
        <f>I14+I19+I22+I26</f>
        <v>108589</v>
      </c>
      <c r="J13" s="5"/>
      <c r="K13" s="6"/>
      <c r="L13" s="22"/>
      <c r="M13" s="39"/>
      <c r="R13" s="2"/>
      <c r="S13" s="2"/>
      <c r="T13" s="2"/>
      <c r="U13" s="2"/>
      <c r="V13" s="2"/>
      <c r="W13" s="2"/>
      <c r="X13" s="2"/>
      <c r="Y13" s="2"/>
      <c r="Z13" s="2"/>
      <c r="AA13" s="2"/>
      <c r="AB13" s="2"/>
      <c r="AC13" s="2"/>
      <c r="AD13" s="2"/>
      <c r="AE13" s="2"/>
      <c r="AF13" s="2"/>
      <c r="AG13" s="2"/>
      <c r="AH13" s="2"/>
      <c r="AI13" s="2"/>
      <c r="AJ13" s="2"/>
      <c r="AK13" s="2"/>
      <c r="AL13" s="2"/>
      <c r="AM13" s="2"/>
    </row>
    <row r="14" spans="1:39" s="4" customFormat="1" ht="32.1" customHeight="1" x14ac:dyDescent="0.25">
      <c r="A14" s="69"/>
      <c r="B14" s="102" t="s">
        <v>31</v>
      </c>
      <c r="C14" s="64"/>
      <c r="D14" s="64"/>
      <c r="E14" s="65"/>
      <c r="F14" s="92">
        <f>SUM(F15:F18)</f>
        <v>0</v>
      </c>
      <c r="G14" s="92">
        <f>SUM(G15:G18)</f>
        <v>15000</v>
      </c>
      <c r="H14" s="92">
        <f>SUM(H15:H18)</f>
        <v>17000</v>
      </c>
      <c r="I14" s="92">
        <f>SUM(I15:I18)</f>
        <v>32000</v>
      </c>
      <c r="J14" s="66"/>
      <c r="K14" s="67"/>
      <c r="L14" s="68"/>
      <c r="M14" s="68"/>
      <c r="R14" s="2"/>
      <c r="S14" s="2"/>
      <c r="T14" s="2"/>
      <c r="U14" s="2"/>
      <c r="V14" s="2"/>
      <c r="W14" s="2"/>
      <c r="X14" s="2"/>
      <c r="Y14" s="2"/>
      <c r="Z14" s="2"/>
      <c r="AA14" s="2"/>
      <c r="AB14" s="2"/>
      <c r="AC14" s="2"/>
      <c r="AD14" s="2"/>
      <c r="AE14" s="2"/>
      <c r="AF14" s="2"/>
      <c r="AG14" s="2"/>
      <c r="AH14" s="2"/>
      <c r="AI14" s="2"/>
      <c r="AJ14" s="2"/>
      <c r="AK14" s="2"/>
      <c r="AL14" s="2"/>
      <c r="AM14" s="2"/>
    </row>
    <row r="15" spans="1:39" s="2" customFormat="1" ht="50.25" customHeight="1" x14ac:dyDescent="0.25">
      <c r="A15" s="114" t="s">
        <v>97</v>
      </c>
      <c r="B15" s="168" t="s">
        <v>457</v>
      </c>
      <c r="C15" s="112" t="s">
        <v>288</v>
      </c>
      <c r="D15" s="112" t="s">
        <v>40</v>
      </c>
      <c r="E15" s="75" t="s">
        <v>457</v>
      </c>
      <c r="F15" s="98"/>
      <c r="G15" s="98">
        <v>10000</v>
      </c>
      <c r="H15" s="108">
        <v>12000</v>
      </c>
      <c r="I15" s="108">
        <f>H15+G15+F15</f>
        <v>22000</v>
      </c>
      <c r="J15" s="113" t="s">
        <v>1182</v>
      </c>
      <c r="K15" s="77">
        <v>2020</v>
      </c>
      <c r="L15" s="74" t="s">
        <v>347</v>
      </c>
      <c r="M15" s="122" t="s">
        <v>1492</v>
      </c>
    </row>
    <row r="16" spans="1:39" s="7" customFormat="1" ht="69.95" customHeight="1" x14ac:dyDescent="0.2">
      <c r="A16" s="114" t="s">
        <v>98</v>
      </c>
      <c r="B16" s="168" t="s">
        <v>534</v>
      </c>
      <c r="C16" s="74" t="s">
        <v>288</v>
      </c>
      <c r="D16" s="74" t="s">
        <v>40</v>
      </c>
      <c r="E16" s="75" t="s">
        <v>535</v>
      </c>
      <c r="F16" s="99"/>
      <c r="G16" s="99">
        <v>5000</v>
      </c>
      <c r="H16" s="100">
        <v>5000</v>
      </c>
      <c r="I16" s="108">
        <f>H16+G16+F16</f>
        <v>10000</v>
      </c>
      <c r="J16" s="132" t="s">
        <v>536</v>
      </c>
      <c r="K16" s="77">
        <v>2020</v>
      </c>
      <c r="L16" s="74" t="s">
        <v>529</v>
      </c>
      <c r="M16" s="122" t="s">
        <v>1533</v>
      </c>
    </row>
    <row r="17" spans="1:39" s="7" customFormat="1" ht="135" customHeight="1" x14ac:dyDescent="0.2">
      <c r="A17" s="114" t="s">
        <v>99</v>
      </c>
      <c r="B17" s="168" t="s">
        <v>539</v>
      </c>
      <c r="C17" s="74" t="s">
        <v>288</v>
      </c>
      <c r="D17" s="74" t="s">
        <v>39</v>
      </c>
      <c r="E17" s="113" t="s">
        <v>540</v>
      </c>
      <c r="F17" s="99">
        <v>0</v>
      </c>
      <c r="G17" s="99">
        <v>0</v>
      </c>
      <c r="H17" s="100">
        <v>0</v>
      </c>
      <c r="I17" s="108">
        <f>H17+G17+F17</f>
        <v>0</v>
      </c>
      <c r="J17" s="113" t="s">
        <v>1182</v>
      </c>
      <c r="K17" s="79" t="s">
        <v>349</v>
      </c>
      <c r="L17" s="80" t="s">
        <v>541</v>
      </c>
      <c r="M17" s="122" t="s">
        <v>1405</v>
      </c>
    </row>
    <row r="18" spans="1:39" s="9" customFormat="1" ht="51" customHeight="1" x14ac:dyDescent="0.2">
      <c r="A18" s="29"/>
      <c r="B18" s="81"/>
      <c r="C18" s="30"/>
      <c r="D18" s="30"/>
      <c r="E18" s="25"/>
      <c r="F18" s="94"/>
      <c r="G18" s="94"/>
      <c r="H18" s="94"/>
      <c r="I18" s="94"/>
      <c r="J18" s="31"/>
      <c r="K18" s="31"/>
      <c r="L18" s="32"/>
      <c r="M18" s="33"/>
    </row>
    <row r="19" spans="1:39" s="4" customFormat="1" ht="32.1" customHeight="1" x14ac:dyDescent="0.25">
      <c r="A19" s="62"/>
      <c r="B19" s="102" t="s">
        <v>32</v>
      </c>
      <c r="C19" s="64"/>
      <c r="D19" s="64"/>
      <c r="E19" s="65"/>
      <c r="F19" s="92">
        <f>SUM(F20:F21)</f>
        <v>850</v>
      </c>
      <c r="G19" s="92">
        <f>SUM(G20:G21)</f>
        <v>850</v>
      </c>
      <c r="H19" s="92">
        <f>SUM(H20:H21)</f>
        <v>850</v>
      </c>
      <c r="I19" s="92">
        <f>SUM(I20:I21)</f>
        <v>2550</v>
      </c>
      <c r="J19" s="66"/>
      <c r="K19" s="67"/>
      <c r="L19" s="68"/>
      <c r="M19" s="68"/>
      <c r="N19" s="2"/>
      <c r="O19" s="2"/>
      <c r="P19" s="2"/>
      <c r="Q19" s="2"/>
      <c r="R19" s="2"/>
      <c r="S19" s="2"/>
      <c r="T19" s="2"/>
      <c r="U19" s="2"/>
      <c r="V19" s="2"/>
      <c r="W19" s="2"/>
      <c r="X19" s="2"/>
      <c r="Y19" s="2"/>
      <c r="Z19" s="2"/>
      <c r="AA19" s="2"/>
      <c r="AB19" s="2"/>
      <c r="AC19" s="2"/>
      <c r="AD19" s="2"/>
      <c r="AE19" s="2"/>
      <c r="AF19" s="2"/>
      <c r="AG19" s="2"/>
      <c r="AH19" s="2"/>
      <c r="AI19" s="2"/>
      <c r="AJ19" s="2"/>
      <c r="AK19" s="2"/>
      <c r="AL19" s="2"/>
      <c r="AM19" s="2"/>
    </row>
    <row r="20" spans="1:39" s="7" customFormat="1" ht="69.95" customHeight="1" x14ac:dyDescent="0.2">
      <c r="A20" s="114" t="s">
        <v>967</v>
      </c>
      <c r="B20" s="103" t="s">
        <v>759</v>
      </c>
      <c r="C20" s="74" t="s">
        <v>290</v>
      </c>
      <c r="D20" s="74" t="s">
        <v>40</v>
      </c>
      <c r="E20" s="75" t="s">
        <v>760</v>
      </c>
      <c r="F20" s="99">
        <v>850</v>
      </c>
      <c r="G20" s="99">
        <v>850</v>
      </c>
      <c r="H20" s="99">
        <v>850</v>
      </c>
      <c r="I20" s="108">
        <f>H20+G20+F20</f>
        <v>2550</v>
      </c>
      <c r="J20" s="113" t="s">
        <v>1194</v>
      </c>
      <c r="K20" s="77" t="s">
        <v>349</v>
      </c>
      <c r="L20" s="74" t="s">
        <v>543</v>
      </c>
      <c r="M20" s="119" t="s">
        <v>1507</v>
      </c>
    </row>
    <row r="21" spans="1:39" s="9" customFormat="1" ht="51" customHeight="1" x14ac:dyDescent="0.2">
      <c r="A21" s="169"/>
      <c r="B21" s="104"/>
      <c r="C21" s="112"/>
      <c r="D21" s="112"/>
      <c r="E21" s="76"/>
      <c r="F21" s="108"/>
      <c r="G21" s="108"/>
      <c r="H21" s="108"/>
      <c r="I21" s="108"/>
      <c r="J21" s="78"/>
      <c r="K21" s="78"/>
      <c r="L21" s="97"/>
      <c r="M21" s="123"/>
    </row>
    <row r="22" spans="1:39" s="4" customFormat="1" ht="32.1" customHeight="1" x14ac:dyDescent="0.25">
      <c r="A22" s="62"/>
      <c r="B22" s="102" t="s">
        <v>33</v>
      </c>
      <c r="C22" s="64"/>
      <c r="D22" s="64"/>
      <c r="E22" s="65"/>
      <c r="F22" s="92">
        <f>SUM(F23:F25)</f>
        <v>47339</v>
      </c>
      <c r="G22" s="92">
        <f>SUM(G23:G25)</f>
        <v>0</v>
      </c>
      <c r="H22" s="92">
        <f>SUM(H23:H25)</f>
        <v>0</v>
      </c>
      <c r="I22" s="92">
        <f>SUM(I23:I25)</f>
        <v>47339</v>
      </c>
      <c r="J22" s="66"/>
      <c r="K22" s="67"/>
      <c r="L22" s="68"/>
      <c r="M22" s="68"/>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s="2" customFormat="1" ht="69.95" customHeight="1" x14ac:dyDescent="0.25">
      <c r="A23" s="114" t="s">
        <v>100</v>
      </c>
      <c r="B23" s="104" t="s">
        <v>628</v>
      </c>
      <c r="C23" s="74" t="s">
        <v>293</v>
      </c>
      <c r="D23" s="74" t="s">
        <v>39</v>
      </c>
      <c r="E23" s="76" t="s">
        <v>629</v>
      </c>
      <c r="F23" s="98">
        <v>47339</v>
      </c>
      <c r="G23" s="98"/>
      <c r="H23" s="108"/>
      <c r="I23" s="108">
        <f>H23+G23+F23</f>
        <v>47339</v>
      </c>
      <c r="J23" s="113" t="s">
        <v>1182</v>
      </c>
      <c r="K23" s="77">
        <v>2018</v>
      </c>
      <c r="L23" s="74" t="s">
        <v>543</v>
      </c>
      <c r="M23" s="119" t="s">
        <v>1508</v>
      </c>
    </row>
    <row r="24" spans="1:39" s="2" customFormat="1" ht="69.95" customHeight="1" x14ac:dyDescent="0.25">
      <c r="A24" s="114" t="s">
        <v>1010</v>
      </c>
      <c r="B24" s="104" t="s">
        <v>1008</v>
      </c>
      <c r="C24" s="74" t="s">
        <v>291</v>
      </c>
      <c r="D24" s="74" t="s">
        <v>40</v>
      </c>
      <c r="E24" s="76" t="s">
        <v>1209</v>
      </c>
      <c r="F24" s="98">
        <v>0</v>
      </c>
      <c r="G24" s="98">
        <v>0</v>
      </c>
      <c r="H24" s="108">
        <v>0</v>
      </c>
      <c r="I24" s="108">
        <f>H24+G24+F24</f>
        <v>0</v>
      </c>
      <c r="J24" s="113" t="s">
        <v>1182</v>
      </c>
      <c r="K24" s="79" t="s">
        <v>349</v>
      </c>
      <c r="L24" s="74" t="s">
        <v>543</v>
      </c>
      <c r="M24" s="122" t="s">
        <v>1372</v>
      </c>
    </row>
    <row r="25" spans="1:39" s="2" customFormat="1" ht="69.95" customHeight="1" x14ac:dyDescent="0.25">
      <c r="A25" s="114" t="s">
        <v>1011</v>
      </c>
      <c r="B25" s="104" t="s">
        <v>1009</v>
      </c>
      <c r="C25" s="74" t="s">
        <v>292</v>
      </c>
      <c r="D25" s="74" t="s">
        <v>40</v>
      </c>
      <c r="E25" s="76" t="s">
        <v>1012</v>
      </c>
      <c r="F25" s="98">
        <v>0</v>
      </c>
      <c r="G25" s="98">
        <v>0</v>
      </c>
      <c r="H25" s="108">
        <v>0</v>
      </c>
      <c r="I25" s="108">
        <f>H25+G25+F25</f>
        <v>0</v>
      </c>
      <c r="J25" s="113" t="s">
        <v>1182</v>
      </c>
      <c r="K25" s="79" t="s">
        <v>349</v>
      </c>
      <c r="L25" s="74" t="s">
        <v>543</v>
      </c>
      <c r="M25" s="122" t="s">
        <v>1373</v>
      </c>
    </row>
    <row r="26" spans="1:39" s="4" customFormat="1" ht="32.1" customHeight="1" x14ac:dyDescent="0.25">
      <c r="A26" s="62"/>
      <c r="B26" s="102" t="s">
        <v>34</v>
      </c>
      <c r="C26" s="64"/>
      <c r="D26" s="65"/>
      <c r="E26" s="65"/>
      <c r="F26" s="92">
        <f>SUM(F27:F30)</f>
        <v>8900</v>
      </c>
      <c r="G26" s="92">
        <f>SUM(G27:G30)</f>
        <v>8900</v>
      </c>
      <c r="H26" s="92">
        <f>SUM(H27:H30)</f>
        <v>8900</v>
      </c>
      <c r="I26" s="92">
        <f>SUM(I27:I30)</f>
        <v>26700</v>
      </c>
      <c r="J26" s="66"/>
      <c r="K26" s="67"/>
      <c r="L26" s="68"/>
      <c r="M26" s="68"/>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s="2" customFormat="1" ht="50.25" customHeight="1" x14ac:dyDescent="0.25">
      <c r="A27" s="114" t="s">
        <v>101</v>
      </c>
      <c r="B27" s="104" t="s">
        <v>472</v>
      </c>
      <c r="C27" s="112" t="s">
        <v>295</v>
      </c>
      <c r="D27" s="112" t="s">
        <v>39</v>
      </c>
      <c r="E27" s="76" t="s">
        <v>1210</v>
      </c>
      <c r="F27" s="98">
        <v>0</v>
      </c>
      <c r="G27" s="98">
        <v>0</v>
      </c>
      <c r="H27" s="108">
        <v>0</v>
      </c>
      <c r="I27" s="108">
        <f>H27+G27+F27</f>
        <v>0</v>
      </c>
      <c r="J27" s="113" t="s">
        <v>1194</v>
      </c>
      <c r="K27" s="77" t="s">
        <v>349</v>
      </c>
      <c r="L27" s="74" t="s">
        <v>478</v>
      </c>
      <c r="M27" s="122" t="s">
        <v>1427</v>
      </c>
    </row>
    <row r="28" spans="1:39" s="7" customFormat="1" ht="69.95" customHeight="1" x14ac:dyDescent="0.2">
      <c r="A28" s="114" t="s">
        <v>102</v>
      </c>
      <c r="B28" s="103" t="s">
        <v>473</v>
      </c>
      <c r="C28" s="112" t="s">
        <v>295</v>
      </c>
      <c r="D28" s="112" t="s">
        <v>39</v>
      </c>
      <c r="E28" s="74" t="s">
        <v>475</v>
      </c>
      <c r="F28" s="99">
        <v>8000</v>
      </c>
      <c r="G28" s="99">
        <v>8000</v>
      </c>
      <c r="H28" s="99">
        <v>8000</v>
      </c>
      <c r="I28" s="108">
        <f>H28+G28+F28</f>
        <v>24000</v>
      </c>
      <c r="J28" s="143" t="s">
        <v>477</v>
      </c>
      <c r="K28" s="77" t="s">
        <v>349</v>
      </c>
      <c r="L28" s="74" t="s">
        <v>462</v>
      </c>
      <c r="M28" s="122" t="s">
        <v>1534</v>
      </c>
    </row>
    <row r="29" spans="1:39" s="9" customFormat="1" ht="320.25" customHeight="1" x14ac:dyDescent="0.2">
      <c r="A29" s="170" t="s">
        <v>103</v>
      </c>
      <c r="B29" s="104" t="s">
        <v>474</v>
      </c>
      <c r="C29" s="112" t="s">
        <v>295</v>
      </c>
      <c r="D29" s="112" t="s">
        <v>39</v>
      </c>
      <c r="E29" s="112" t="s">
        <v>476</v>
      </c>
      <c r="F29" s="108">
        <v>900</v>
      </c>
      <c r="G29" s="108">
        <v>900</v>
      </c>
      <c r="H29" s="108">
        <v>900</v>
      </c>
      <c r="I29" s="108">
        <f>H29+G29+F29</f>
        <v>2700</v>
      </c>
      <c r="J29" s="171" t="s">
        <v>477</v>
      </c>
      <c r="K29" s="113" t="s">
        <v>349</v>
      </c>
      <c r="L29" s="165" t="s">
        <v>479</v>
      </c>
      <c r="M29" s="291" t="s">
        <v>1398</v>
      </c>
    </row>
    <row r="30" spans="1:39" s="9" customFormat="1" ht="72.95" customHeight="1" x14ac:dyDescent="0.2">
      <c r="A30" s="170"/>
      <c r="B30" s="104"/>
      <c r="C30" s="112"/>
      <c r="D30" s="112"/>
      <c r="E30" s="112"/>
      <c r="F30" s="108"/>
      <c r="G30" s="108"/>
      <c r="H30" s="108"/>
      <c r="I30" s="108"/>
      <c r="J30" s="171"/>
      <c r="K30" s="113"/>
      <c r="L30" s="165"/>
      <c r="M30" s="160"/>
    </row>
    <row r="33" spans="2:17" hidden="1" x14ac:dyDescent="0.25">
      <c r="B33" s="19">
        <f>COUNTA(B27:B30,B23:B25,B20:B21,B15:B18)</f>
        <v>10</v>
      </c>
    </row>
    <row r="36" spans="2:17" hidden="1" x14ac:dyDescent="0.25"/>
    <row r="37" spans="2:17" hidden="1" x14ac:dyDescent="0.25">
      <c r="N37" s="51" t="s">
        <v>116</v>
      </c>
      <c r="O37" s="51" t="s">
        <v>117</v>
      </c>
      <c r="P37" s="51" t="s">
        <v>118</v>
      </c>
      <c r="Q37" s="51" t="s">
        <v>119</v>
      </c>
    </row>
    <row r="38" spans="2:17" ht="60" hidden="1" x14ac:dyDescent="0.25">
      <c r="N38" s="56" t="s">
        <v>288</v>
      </c>
      <c r="O38" s="54" t="s">
        <v>289</v>
      </c>
      <c r="P38" s="54" t="s">
        <v>291</v>
      </c>
      <c r="Q38" s="56" t="s">
        <v>295</v>
      </c>
    </row>
    <row r="39" spans="2:17" ht="75" hidden="1" x14ac:dyDescent="0.25">
      <c r="N39" s="51"/>
      <c r="O39" s="54" t="s">
        <v>290</v>
      </c>
      <c r="P39" s="54" t="s">
        <v>292</v>
      </c>
      <c r="Q39" s="51"/>
    </row>
    <row r="40" spans="2:17" ht="30" hidden="1" x14ac:dyDescent="0.2">
      <c r="N40" s="52"/>
      <c r="O40" s="52"/>
      <c r="P40" s="54" t="s">
        <v>293</v>
      </c>
      <c r="Q40" s="52"/>
    </row>
    <row r="41" spans="2:17" ht="45" hidden="1" x14ac:dyDescent="0.2">
      <c r="N41" s="53"/>
      <c r="O41" s="53"/>
      <c r="P41" s="54" t="s">
        <v>294</v>
      </c>
      <c r="Q41" s="53"/>
    </row>
  </sheetData>
  <mergeCells count="22">
    <mergeCell ref="A13:B13"/>
    <mergeCell ref="D8:D11"/>
    <mergeCell ref="E8:E11"/>
    <mergeCell ref="F8:F11"/>
    <mergeCell ref="G8:G11"/>
    <mergeCell ref="C8:C11"/>
    <mergeCell ref="H8:H11"/>
    <mergeCell ref="I8:I11"/>
    <mergeCell ref="M8:M11"/>
    <mergeCell ref="A1:L1"/>
    <mergeCell ref="A2:L2"/>
    <mergeCell ref="A3:L3"/>
    <mergeCell ref="A4:L4"/>
    <mergeCell ref="A5:L5"/>
    <mergeCell ref="A6:J6"/>
    <mergeCell ref="K6:L6"/>
    <mergeCell ref="J8:J11"/>
    <mergeCell ref="K8:K11"/>
    <mergeCell ref="L8:L11"/>
    <mergeCell ref="A7:J7"/>
    <mergeCell ref="A8:A11"/>
    <mergeCell ref="B8:B11"/>
  </mergeCells>
  <dataValidations count="5">
    <dataValidation type="list" allowBlank="1" showInputMessage="1" showErrorMessage="1" sqref="C15:C18">
      <formula1>$N$38</formula1>
    </dataValidation>
    <dataValidation type="list" allowBlank="1" showInputMessage="1" showErrorMessage="1" sqref="C27:C30">
      <formula1>$Q$38</formula1>
    </dataValidation>
    <dataValidation type="list" allowBlank="1" showInputMessage="1" showErrorMessage="1" sqref="C20:C21">
      <formula1>$O$38:$O$39</formula1>
    </dataValidation>
    <dataValidation type="list" allowBlank="1" showInputMessage="1" showErrorMessage="1" sqref="C23:C25">
      <formula1>$P$38:$P$41</formula1>
    </dataValidation>
    <dataValidation type="list" allowBlank="1" showInputMessage="1" showErrorMessage="1" sqref="D27:D30 D23:D25 D20:D21 D15:D18">
      <formula1>#REF!</formula1>
    </dataValidation>
  </dataValidations>
  <pageMargins left="0.25" right="0.25" top="0.75" bottom="0.75" header="0.3" footer="0.3"/>
  <pageSetup paperSize="8"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2"/>
  <sheetViews>
    <sheetView zoomScale="93" zoomScaleNormal="93" workbookViewId="0">
      <selection activeCell="A4" sqref="A4:L4"/>
    </sheetView>
  </sheetViews>
  <sheetFormatPr defaultColWidth="9.140625" defaultRowHeight="12.75" x14ac:dyDescent="0.25"/>
  <cols>
    <col min="1" max="1" width="6.140625" style="18" customWidth="1"/>
    <col min="2" max="2" width="42.42578125" style="19" customWidth="1"/>
    <col min="3" max="3" width="46" style="3" customWidth="1"/>
    <col min="4" max="4" width="14.28515625" style="3" customWidth="1"/>
    <col min="5" max="5" width="37.140625" style="3" customWidth="1"/>
    <col min="6" max="6" width="17.7109375" style="15" customWidth="1"/>
    <col min="7" max="7" width="14.42578125" style="15" customWidth="1"/>
    <col min="8" max="8" width="12.7109375" style="14" customWidth="1"/>
    <col min="9" max="9" width="15.42578125" style="15" customWidth="1"/>
    <col min="10" max="10" width="24" style="16" customWidth="1"/>
    <col min="11" max="11" width="12.28515625" style="17" customWidth="1"/>
    <col min="12" max="12" width="23.42578125" style="1" customWidth="1"/>
    <col min="13" max="13" width="63.42578125" style="1" customWidth="1"/>
    <col min="14" max="17" width="35.85546875" style="2" customWidth="1"/>
    <col min="18" max="39" width="9.140625" style="2"/>
    <col min="40" max="16384" width="9.140625" style="3"/>
  </cols>
  <sheetData>
    <row r="1" spans="1:39" s="20" customFormat="1" ht="24.75" customHeight="1" x14ac:dyDescent="0.25">
      <c r="A1" s="201"/>
      <c r="B1" s="252"/>
      <c r="C1" s="252"/>
      <c r="D1" s="252"/>
      <c r="E1" s="252"/>
      <c r="F1" s="252"/>
      <c r="G1" s="252"/>
      <c r="H1" s="252"/>
      <c r="I1" s="252"/>
      <c r="J1" s="252"/>
      <c r="K1" s="252"/>
      <c r="L1" s="252"/>
      <c r="M1" s="124"/>
    </row>
    <row r="2" spans="1:39" s="20" customFormat="1" ht="19.5" customHeight="1" x14ac:dyDescent="0.25">
      <c r="A2" s="201"/>
      <c r="B2" s="252"/>
      <c r="C2" s="252"/>
      <c r="D2" s="252"/>
      <c r="E2" s="252"/>
      <c r="F2" s="252"/>
      <c r="G2" s="252"/>
      <c r="H2" s="252"/>
      <c r="I2" s="252"/>
      <c r="J2" s="252"/>
      <c r="K2" s="252"/>
      <c r="L2" s="252"/>
      <c r="M2" s="124"/>
    </row>
    <row r="3" spans="1:39" s="20" customFormat="1" ht="20.25" customHeight="1" x14ac:dyDescent="0.25">
      <c r="A3" s="201"/>
      <c r="B3" s="252"/>
      <c r="C3" s="252"/>
      <c r="D3" s="252"/>
      <c r="E3" s="252"/>
      <c r="F3" s="252"/>
      <c r="G3" s="252"/>
      <c r="H3" s="252"/>
      <c r="I3" s="252"/>
      <c r="J3" s="252"/>
      <c r="K3" s="252"/>
      <c r="L3" s="252"/>
      <c r="M3" s="124"/>
    </row>
    <row r="4" spans="1:39" s="2" customFormat="1" ht="12.75" customHeight="1" x14ac:dyDescent="0.25">
      <c r="A4" s="253"/>
      <c r="B4" s="254"/>
      <c r="C4" s="254"/>
      <c r="D4" s="254"/>
      <c r="E4" s="254"/>
      <c r="F4" s="254"/>
      <c r="G4" s="254"/>
      <c r="H4" s="254"/>
      <c r="I4" s="254"/>
      <c r="J4" s="254"/>
      <c r="K4" s="254"/>
      <c r="L4" s="254"/>
      <c r="M4" s="70"/>
    </row>
    <row r="5" spans="1:39" s="2" customFormat="1" ht="16.5" customHeight="1" x14ac:dyDescent="0.25">
      <c r="A5" s="253"/>
      <c r="B5" s="254"/>
      <c r="C5" s="254"/>
      <c r="D5" s="254"/>
      <c r="E5" s="254"/>
      <c r="F5" s="254"/>
      <c r="G5" s="254"/>
      <c r="H5" s="254"/>
      <c r="I5" s="254"/>
      <c r="J5" s="254"/>
      <c r="K5" s="254"/>
      <c r="L5" s="254"/>
      <c r="M5" s="70"/>
    </row>
    <row r="6" spans="1:39" s="2" customFormat="1" ht="43.5" customHeight="1" x14ac:dyDescent="0.25">
      <c r="A6" s="221" t="s">
        <v>1370</v>
      </c>
      <c r="B6" s="222"/>
      <c r="C6" s="222"/>
      <c r="D6" s="222"/>
      <c r="E6" s="222"/>
      <c r="F6" s="222"/>
      <c r="G6" s="222"/>
      <c r="H6" s="222"/>
      <c r="I6" s="222"/>
      <c r="J6" s="222"/>
      <c r="K6" s="220"/>
      <c r="L6" s="220"/>
      <c r="M6" s="70"/>
    </row>
    <row r="7" spans="1:39" s="2" customFormat="1" ht="43.5" customHeight="1" x14ac:dyDescent="0.25">
      <c r="A7" s="255" t="s">
        <v>42</v>
      </c>
      <c r="B7" s="222"/>
      <c r="C7" s="222"/>
      <c r="D7" s="222"/>
      <c r="E7" s="222"/>
      <c r="F7" s="222"/>
      <c r="G7" s="222"/>
      <c r="H7" s="222"/>
      <c r="I7" s="222"/>
      <c r="J7" s="222"/>
      <c r="K7" s="71"/>
      <c r="L7" s="71"/>
      <c r="M7" s="70"/>
    </row>
    <row r="8" spans="1:39" ht="12.75" customHeight="1" x14ac:dyDescent="0.25">
      <c r="A8" s="256" t="s">
        <v>0</v>
      </c>
      <c r="B8" s="257" t="s">
        <v>314</v>
      </c>
      <c r="C8" s="258" t="s">
        <v>313</v>
      </c>
      <c r="D8" s="258" t="s">
        <v>315</v>
      </c>
      <c r="E8" s="258" t="s">
        <v>336</v>
      </c>
      <c r="F8" s="269" t="s">
        <v>318</v>
      </c>
      <c r="G8" s="264" t="s">
        <v>319</v>
      </c>
      <c r="H8" s="264" t="s">
        <v>317</v>
      </c>
      <c r="I8" s="267" t="s">
        <v>320</v>
      </c>
      <c r="J8" s="261" t="s">
        <v>321</v>
      </c>
      <c r="K8" s="262" t="s">
        <v>322</v>
      </c>
      <c r="L8" s="263" t="s">
        <v>323</v>
      </c>
      <c r="M8" s="237" t="s">
        <v>115</v>
      </c>
    </row>
    <row r="9" spans="1:39" ht="12.75" customHeight="1" x14ac:dyDescent="0.25">
      <c r="A9" s="256"/>
      <c r="B9" s="257"/>
      <c r="C9" s="259"/>
      <c r="D9" s="259"/>
      <c r="E9" s="259"/>
      <c r="F9" s="269"/>
      <c r="G9" s="265"/>
      <c r="H9" s="265"/>
      <c r="I9" s="267"/>
      <c r="J9" s="261"/>
      <c r="K9" s="262"/>
      <c r="L9" s="263"/>
      <c r="M9" s="238"/>
    </row>
    <row r="10" spans="1:39" ht="15" customHeight="1" x14ac:dyDescent="0.25">
      <c r="A10" s="256"/>
      <c r="B10" s="257"/>
      <c r="C10" s="259"/>
      <c r="D10" s="259"/>
      <c r="E10" s="259"/>
      <c r="F10" s="269" t="s">
        <v>316</v>
      </c>
      <c r="G10" s="265"/>
      <c r="H10" s="265"/>
      <c r="I10" s="267"/>
      <c r="J10" s="261"/>
      <c r="K10" s="262"/>
      <c r="L10" s="263"/>
      <c r="M10" s="238"/>
    </row>
    <row r="11" spans="1:39" ht="107.25" customHeight="1" x14ac:dyDescent="0.25">
      <c r="A11" s="256"/>
      <c r="B11" s="257"/>
      <c r="C11" s="260"/>
      <c r="D11" s="260"/>
      <c r="E11" s="260"/>
      <c r="F11" s="269"/>
      <c r="G11" s="266"/>
      <c r="H11" s="266"/>
      <c r="I11" s="267"/>
      <c r="J11" s="261"/>
      <c r="K11" s="262"/>
      <c r="L11" s="263"/>
      <c r="M11" s="239"/>
    </row>
    <row r="12" spans="1:39" ht="36" customHeight="1" x14ac:dyDescent="0.25">
      <c r="A12" s="46"/>
      <c r="B12" s="59"/>
      <c r="C12" s="59"/>
      <c r="D12" s="60"/>
      <c r="E12" s="60"/>
      <c r="F12" s="41"/>
      <c r="G12" s="41"/>
      <c r="H12" s="40"/>
      <c r="I12" s="42"/>
      <c r="J12" s="43"/>
      <c r="K12" s="44"/>
      <c r="L12" s="45"/>
      <c r="M12" s="58"/>
    </row>
    <row r="13" spans="1:39" s="4" customFormat="1" ht="38.25" customHeight="1" x14ac:dyDescent="0.25">
      <c r="A13" s="268" t="s">
        <v>41</v>
      </c>
      <c r="B13" s="268"/>
      <c r="C13" s="24"/>
      <c r="D13" s="24"/>
      <c r="E13" s="61"/>
      <c r="F13" s="91">
        <f>F14+F27+F36+F43</f>
        <v>258200</v>
      </c>
      <c r="G13" s="91">
        <f>G14+G27+G36+G43</f>
        <v>327100</v>
      </c>
      <c r="H13" s="91">
        <f>H14+H27+H36+H43</f>
        <v>397100</v>
      </c>
      <c r="I13" s="91">
        <f>I14+I27+I36+I43</f>
        <v>982400</v>
      </c>
      <c r="J13" s="5"/>
      <c r="K13" s="6"/>
      <c r="L13" s="22"/>
      <c r="M13" s="115"/>
      <c r="S13" s="2"/>
      <c r="T13" s="2"/>
      <c r="U13" s="2"/>
      <c r="V13" s="2"/>
      <c r="W13" s="2"/>
      <c r="X13" s="2"/>
      <c r="Y13" s="2"/>
      <c r="Z13" s="2"/>
      <c r="AA13" s="2"/>
      <c r="AB13" s="2"/>
      <c r="AC13" s="2"/>
      <c r="AD13" s="2"/>
      <c r="AE13" s="2"/>
      <c r="AF13" s="2"/>
      <c r="AG13" s="2"/>
      <c r="AH13" s="2"/>
      <c r="AI13" s="2"/>
      <c r="AJ13" s="2"/>
      <c r="AK13" s="2"/>
      <c r="AL13" s="2"/>
      <c r="AM13" s="2"/>
    </row>
    <row r="14" spans="1:39" s="4" customFormat="1" ht="32.1" customHeight="1" x14ac:dyDescent="0.25">
      <c r="A14" s="69"/>
      <c r="B14" s="63" t="s">
        <v>35</v>
      </c>
      <c r="C14" s="64"/>
      <c r="D14" s="64"/>
      <c r="E14" s="65"/>
      <c r="F14" s="92">
        <f>SUM(F15:F26)</f>
        <v>64500</v>
      </c>
      <c r="G14" s="92">
        <f>SUM(G15:G26)</f>
        <v>55400</v>
      </c>
      <c r="H14" s="92">
        <f>SUM(H15:H26)</f>
        <v>55400</v>
      </c>
      <c r="I14" s="92">
        <f>SUM(I15:I26)</f>
        <v>175300</v>
      </c>
      <c r="J14" s="66"/>
      <c r="K14" s="67"/>
      <c r="L14" s="68"/>
      <c r="M14" s="68"/>
      <c r="S14" s="2"/>
      <c r="T14" s="2"/>
      <c r="U14" s="2"/>
      <c r="V14" s="2"/>
      <c r="W14" s="2"/>
      <c r="X14" s="2"/>
      <c r="Y14" s="2"/>
      <c r="Z14" s="2"/>
      <c r="AA14" s="2"/>
      <c r="AB14" s="2"/>
      <c r="AC14" s="2"/>
      <c r="AD14" s="2"/>
      <c r="AE14" s="2"/>
      <c r="AF14" s="2"/>
      <c r="AG14" s="2"/>
      <c r="AH14" s="2"/>
      <c r="AI14" s="2"/>
      <c r="AJ14" s="2"/>
      <c r="AK14" s="2"/>
      <c r="AL14" s="2"/>
      <c r="AM14" s="2"/>
    </row>
    <row r="15" spans="1:39" s="2" customFormat="1" ht="130.5" customHeight="1" x14ac:dyDescent="0.2">
      <c r="A15" s="114" t="s">
        <v>104</v>
      </c>
      <c r="B15" s="104" t="s">
        <v>337</v>
      </c>
      <c r="C15" s="112" t="s">
        <v>302</v>
      </c>
      <c r="D15" s="112" t="s">
        <v>40</v>
      </c>
      <c r="E15" s="76" t="s">
        <v>909</v>
      </c>
      <c r="F15" s="98">
        <v>0</v>
      </c>
      <c r="G15" s="98">
        <v>0</v>
      </c>
      <c r="H15" s="98">
        <v>0</v>
      </c>
      <c r="I15" s="108">
        <f>H15+G15+F15</f>
        <v>0</v>
      </c>
      <c r="J15" s="113" t="s">
        <v>1183</v>
      </c>
      <c r="K15" s="77" t="s">
        <v>349</v>
      </c>
      <c r="L15" s="153" t="s">
        <v>342</v>
      </c>
      <c r="M15" s="200" t="s">
        <v>1466</v>
      </c>
    </row>
    <row r="16" spans="1:39" s="7" customFormat="1" ht="69.95" customHeight="1" x14ac:dyDescent="0.2">
      <c r="A16" s="114" t="s">
        <v>105</v>
      </c>
      <c r="B16" s="104" t="s">
        <v>338</v>
      </c>
      <c r="C16" s="112" t="s">
        <v>302</v>
      </c>
      <c r="D16" s="74" t="s">
        <v>39</v>
      </c>
      <c r="E16" s="76" t="s">
        <v>908</v>
      </c>
      <c r="F16" s="99">
        <v>0</v>
      </c>
      <c r="G16" s="99">
        <v>0</v>
      </c>
      <c r="H16" s="99">
        <v>0</v>
      </c>
      <c r="I16" s="108">
        <f t="shared" ref="I16:I25" si="0">H16+G16+F16</f>
        <v>0</v>
      </c>
      <c r="J16" s="113" t="s">
        <v>1183</v>
      </c>
      <c r="K16" s="77" t="s">
        <v>349</v>
      </c>
      <c r="L16" s="153" t="s">
        <v>342</v>
      </c>
      <c r="M16" s="200" t="s">
        <v>1467</v>
      </c>
    </row>
    <row r="17" spans="1:39" s="9" customFormat="1" ht="62.25" customHeight="1" x14ac:dyDescent="0.2">
      <c r="A17" s="114" t="s">
        <v>106</v>
      </c>
      <c r="B17" s="104" t="s">
        <v>339</v>
      </c>
      <c r="C17" s="112" t="s">
        <v>302</v>
      </c>
      <c r="D17" s="112" t="s">
        <v>39</v>
      </c>
      <c r="E17" s="76" t="s">
        <v>570</v>
      </c>
      <c r="F17" s="98">
        <v>0</v>
      </c>
      <c r="G17" s="98">
        <v>0</v>
      </c>
      <c r="H17" s="98">
        <v>0</v>
      </c>
      <c r="I17" s="108">
        <f t="shared" si="0"/>
        <v>0</v>
      </c>
      <c r="J17" s="113" t="s">
        <v>1183</v>
      </c>
      <c r="K17" s="77" t="s">
        <v>349</v>
      </c>
      <c r="L17" s="153" t="s">
        <v>342</v>
      </c>
      <c r="M17" s="200" t="s">
        <v>1468</v>
      </c>
    </row>
    <row r="18" spans="1:39" s="9" customFormat="1" ht="79.5" customHeight="1" x14ac:dyDescent="0.2">
      <c r="A18" s="114" t="s">
        <v>917</v>
      </c>
      <c r="B18" s="104" t="s">
        <v>340</v>
      </c>
      <c r="C18" s="112" t="s">
        <v>303</v>
      </c>
      <c r="D18" s="112" t="s">
        <v>39</v>
      </c>
      <c r="E18" s="76" t="s">
        <v>571</v>
      </c>
      <c r="F18" s="98">
        <v>30000</v>
      </c>
      <c r="G18" s="98">
        <v>30000</v>
      </c>
      <c r="H18" s="98">
        <v>30000</v>
      </c>
      <c r="I18" s="108">
        <f t="shared" si="0"/>
        <v>90000</v>
      </c>
      <c r="J18" s="113" t="s">
        <v>1183</v>
      </c>
      <c r="K18" s="77" t="s">
        <v>349</v>
      </c>
      <c r="L18" s="153" t="s">
        <v>342</v>
      </c>
      <c r="M18" s="200" t="s">
        <v>1469</v>
      </c>
    </row>
    <row r="19" spans="1:39" s="9" customFormat="1" ht="51" customHeight="1" x14ac:dyDescent="0.2">
      <c r="A19" s="114" t="s">
        <v>918</v>
      </c>
      <c r="B19" s="104" t="s">
        <v>341</v>
      </c>
      <c r="C19" s="112" t="s">
        <v>303</v>
      </c>
      <c r="D19" s="112" t="s">
        <v>39</v>
      </c>
      <c r="E19" s="76" t="s">
        <v>572</v>
      </c>
      <c r="F19" s="98">
        <v>1400</v>
      </c>
      <c r="G19" s="98">
        <v>1400</v>
      </c>
      <c r="H19" s="98">
        <v>1400</v>
      </c>
      <c r="I19" s="108">
        <f t="shared" si="0"/>
        <v>4200</v>
      </c>
      <c r="J19" s="113" t="s">
        <v>1183</v>
      </c>
      <c r="K19" s="77" t="s">
        <v>349</v>
      </c>
      <c r="L19" s="153" t="s">
        <v>342</v>
      </c>
      <c r="M19" s="200" t="s">
        <v>1470</v>
      </c>
    </row>
    <row r="20" spans="1:39" s="9" customFormat="1" ht="105.75" customHeight="1" x14ac:dyDescent="0.2">
      <c r="A20" s="114" t="s">
        <v>919</v>
      </c>
      <c r="B20" s="104" t="s">
        <v>480</v>
      </c>
      <c r="C20" s="112" t="s">
        <v>301</v>
      </c>
      <c r="D20" s="112" t="s">
        <v>39</v>
      </c>
      <c r="E20" s="76" t="s">
        <v>482</v>
      </c>
      <c r="F20" s="98">
        <v>20000</v>
      </c>
      <c r="G20" s="98">
        <v>20000</v>
      </c>
      <c r="H20" s="108">
        <v>20000</v>
      </c>
      <c r="I20" s="108">
        <f t="shared" si="0"/>
        <v>60000</v>
      </c>
      <c r="J20" s="113" t="s">
        <v>1149</v>
      </c>
      <c r="K20" s="77" t="s">
        <v>349</v>
      </c>
      <c r="L20" s="74" t="s">
        <v>462</v>
      </c>
      <c r="M20" s="291" t="s">
        <v>1431</v>
      </c>
    </row>
    <row r="21" spans="1:39" s="9" customFormat="1" ht="126.75" customHeight="1" x14ac:dyDescent="0.2">
      <c r="A21" s="114" t="s">
        <v>920</v>
      </c>
      <c r="B21" s="104" t="s">
        <v>481</v>
      </c>
      <c r="C21" s="112" t="s">
        <v>301</v>
      </c>
      <c r="D21" s="112" t="s">
        <v>39</v>
      </c>
      <c r="E21" s="75" t="s">
        <v>910</v>
      </c>
      <c r="F21" s="99">
        <v>3000</v>
      </c>
      <c r="G21" s="99">
        <v>3000</v>
      </c>
      <c r="H21" s="100">
        <v>3000</v>
      </c>
      <c r="I21" s="108">
        <f t="shared" si="0"/>
        <v>9000</v>
      </c>
      <c r="J21" s="113" t="s">
        <v>1149</v>
      </c>
      <c r="K21" s="77" t="s">
        <v>349</v>
      </c>
      <c r="L21" s="74" t="s">
        <v>483</v>
      </c>
      <c r="M21" s="291" t="s">
        <v>1432</v>
      </c>
    </row>
    <row r="22" spans="1:39" s="9" customFormat="1" ht="91.5" customHeight="1" x14ac:dyDescent="0.2">
      <c r="A22" s="114" t="s">
        <v>921</v>
      </c>
      <c r="B22" s="104" t="s">
        <v>554</v>
      </c>
      <c r="C22" s="112" t="s">
        <v>299</v>
      </c>
      <c r="D22" s="112" t="s">
        <v>40</v>
      </c>
      <c r="E22" s="75" t="s">
        <v>1214</v>
      </c>
      <c r="F22" s="99">
        <v>0</v>
      </c>
      <c r="G22" s="99">
        <v>0</v>
      </c>
      <c r="H22" s="99">
        <v>0</v>
      </c>
      <c r="I22" s="98">
        <f t="shared" si="0"/>
        <v>0</v>
      </c>
      <c r="J22" s="113" t="s">
        <v>1149</v>
      </c>
      <c r="K22" s="79" t="s">
        <v>349</v>
      </c>
      <c r="L22" s="80" t="s">
        <v>555</v>
      </c>
      <c r="M22" s="158" t="s">
        <v>1542</v>
      </c>
    </row>
    <row r="23" spans="1:39" s="9" customFormat="1" ht="101.25" customHeight="1" x14ac:dyDescent="0.2">
      <c r="A23" s="114" t="s">
        <v>922</v>
      </c>
      <c r="B23" s="104" t="s">
        <v>761</v>
      </c>
      <c r="C23" s="112" t="s">
        <v>297</v>
      </c>
      <c r="D23" s="112" t="s">
        <v>40</v>
      </c>
      <c r="E23" s="75" t="s">
        <v>762</v>
      </c>
      <c r="F23" s="99">
        <v>1000</v>
      </c>
      <c r="G23" s="99">
        <v>1000</v>
      </c>
      <c r="H23" s="99">
        <v>1000</v>
      </c>
      <c r="I23" s="98">
        <f t="shared" si="0"/>
        <v>3000</v>
      </c>
      <c r="J23" s="113" t="s">
        <v>1149</v>
      </c>
      <c r="K23" s="79" t="s">
        <v>349</v>
      </c>
      <c r="L23" s="80" t="s">
        <v>763</v>
      </c>
      <c r="M23" s="200" t="s">
        <v>1528</v>
      </c>
    </row>
    <row r="24" spans="1:39" s="9" customFormat="1" ht="87.75" customHeight="1" x14ac:dyDescent="0.2">
      <c r="A24" s="114" t="s">
        <v>923</v>
      </c>
      <c r="B24" s="104" t="s">
        <v>764</v>
      </c>
      <c r="C24" s="112" t="s">
        <v>300</v>
      </c>
      <c r="D24" s="112" t="s">
        <v>40</v>
      </c>
      <c r="E24" s="76" t="s">
        <v>765</v>
      </c>
      <c r="F24" s="98">
        <v>9100</v>
      </c>
      <c r="G24" s="98">
        <v>0</v>
      </c>
      <c r="H24" s="98">
        <v>0</v>
      </c>
      <c r="I24" s="98">
        <f t="shared" si="0"/>
        <v>9100</v>
      </c>
      <c r="J24" s="113" t="s">
        <v>1149</v>
      </c>
      <c r="K24" s="79" t="s">
        <v>349</v>
      </c>
      <c r="L24" s="80" t="s">
        <v>763</v>
      </c>
      <c r="M24" s="122" t="s">
        <v>1509</v>
      </c>
    </row>
    <row r="25" spans="1:39" s="9" customFormat="1" ht="168" customHeight="1" x14ac:dyDescent="0.2">
      <c r="A25" s="114" t="s">
        <v>1014</v>
      </c>
      <c r="B25" s="168" t="s">
        <v>1013</v>
      </c>
      <c r="C25" s="112" t="s">
        <v>296</v>
      </c>
      <c r="D25" s="112" t="s">
        <v>40</v>
      </c>
      <c r="E25" s="76" t="s">
        <v>1015</v>
      </c>
      <c r="F25" s="98">
        <v>0</v>
      </c>
      <c r="G25" s="98">
        <v>0</v>
      </c>
      <c r="H25" s="98">
        <v>0</v>
      </c>
      <c r="I25" s="98">
        <f t="shared" si="0"/>
        <v>0</v>
      </c>
      <c r="J25" s="113" t="s">
        <v>1149</v>
      </c>
      <c r="K25" s="78" t="s">
        <v>552</v>
      </c>
      <c r="L25" s="97" t="s">
        <v>678</v>
      </c>
      <c r="M25" s="303" t="s">
        <v>1483</v>
      </c>
    </row>
    <row r="26" spans="1:39" s="9" customFormat="1" ht="51" customHeight="1" x14ac:dyDescent="0.2">
      <c r="A26" s="114" t="s">
        <v>1017</v>
      </c>
      <c r="B26" s="168" t="s">
        <v>1016</v>
      </c>
      <c r="C26" s="112" t="s">
        <v>298</v>
      </c>
      <c r="D26" s="112" t="s">
        <v>40</v>
      </c>
      <c r="E26" s="76" t="s">
        <v>1018</v>
      </c>
      <c r="F26" s="98">
        <v>0</v>
      </c>
      <c r="G26" s="98">
        <v>0</v>
      </c>
      <c r="H26" s="98">
        <v>0</v>
      </c>
      <c r="I26" s="98">
        <v>0</v>
      </c>
      <c r="J26" s="113" t="s">
        <v>1149</v>
      </c>
      <c r="K26" s="78" t="s">
        <v>553</v>
      </c>
      <c r="L26" s="97" t="s">
        <v>1019</v>
      </c>
      <c r="M26" s="158" t="s">
        <v>1543</v>
      </c>
    </row>
    <row r="27" spans="1:39" s="4" customFormat="1" ht="32.1" customHeight="1" x14ac:dyDescent="0.25">
      <c r="A27" s="62"/>
      <c r="B27" s="102" t="s">
        <v>36</v>
      </c>
      <c r="C27" s="64"/>
      <c r="D27" s="64"/>
      <c r="E27" s="65"/>
      <c r="F27" s="92">
        <f>SUM(F28:F35)</f>
        <v>28700</v>
      </c>
      <c r="G27" s="92">
        <f>SUM(G28:G35)</f>
        <v>158700</v>
      </c>
      <c r="H27" s="92">
        <f>SUM(H28:H35)</f>
        <v>228700</v>
      </c>
      <c r="I27" s="92">
        <f>SUM(I28:I35)</f>
        <v>416100</v>
      </c>
      <c r="J27" s="66"/>
      <c r="K27" s="67"/>
      <c r="L27" s="68"/>
      <c r="M27" s="68"/>
      <c r="S27" s="2"/>
      <c r="T27" s="2"/>
      <c r="U27" s="2"/>
      <c r="V27" s="2"/>
      <c r="W27" s="2"/>
      <c r="X27" s="2"/>
      <c r="Y27" s="2"/>
      <c r="Z27" s="2"/>
      <c r="AA27" s="2"/>
      <c r="AB27" s="2"/>
      <c r="AC27" s="2"/>
      <c r="AD27" s="2"/>
      <c r="AE27" s="2"/>
      <c r="AF27" s="2"/>
      <c r="AG27" s="2"/>
      <c r="AH27" s="2"/>
      <c r="AI27" s="2"/>
      <c r="AJ27" s="2"/>
      <c r="AK27" s="2"/>
      <c r="AL27" s="2"/>
      <c r="AM27" s="2"/>
    </row>
    <row r="28" spans="1:39" s="2" customFormat="1" ht="50.25" customHeight="1" x14ac:dyDescent="0.2">
      <c r="A28" s="114" t="s">
        <v>107</v>
      </c>
      <c r="B28" s="104" t="s">
        <v>1252</v>
      </c>
      <c r="C28" s="112" t="s">
        <v>305</v>
      </c>
      <c r="D28" s="112" t="s">
        <v>40</v>
      </c>
      <c r="E28" s="76" t="s">
        <v>1253</v>
      </c>
      <c r="F28" s="98"/>
      <c r="G28" s="98">
        <v>130000</v>
      </c>
      <c r="H28" s="108">
        <v>200000</v>
      </c>
      <c r="I28" s="108">
        <f>H28+G28+F28</f>
        <v>330000</v>
      </c>
      <c r="J28" s="113" t="s">
        <v>1149</v>
      </c>
      <c r="K28" s="77" t="s">
        <v>448</v>
      </c>
      <c r="L28" s="74" t="s">
        <v>458</v>
      </c>
      <c r="M28" s="200" t="s">
        <v>1427</v>
      </c>
    </row>
    <row r="29" spans="1:39" s="7" customFormat="1" ht="69.95" customHeight="1" x14ac:dyDescent="0.2">
      <c r="A29" s="114" t="s">
        <v>108</v>
      </c>
      <c r="B29" s="103" t="s">
        <v>459</v>
      </c>
      <c r="C29" s="74" t="s">
        <v>305</v>
      </c>
      <c r="D29" s="74" t="s">
        <v>40</v>
      </c>
      <c r="E29" s="75" t="s">
        <v>911</v>
      </c>
      <c r="F29" s="99">
        <v>25800</v>
      </c>
      <c r="G29" s="99">
        <v>25800</v>
      </c>
      <c r="H29" s="99">
        <v>25800</v>
      </c>
      <c r="I29" s="108">
        <f t="shared" ref="I29:I34" si="1">H29+G29+F29</f>
        <v>77400</v>
      </c>
      <c r="J29" s="113" t="s">
        <v>1149</v>
      </c>
      <c r="K29" s="77" t="s">
        <v>349</v>
      </c>
      <c r="L29" s="74" t="s">
        <v>458</v>
      </c>
      <c r="M29" s="200" t="s">
        <v>1492</v>
      </c>
    </row>
    <row r="30" spans="1:39" s="7" customFormat="1" ht="69.95" customHeight="1" x14ac:dyDescent="0.2">
      <c r="A30" s="114" t="s">
        <v>109</v>
      </c>
      <c r="B30" s="103" t="s">
        <v>1186</v>
      </c>
      <c r="C30" s="74" t="s">
        <v>305</v>
      </c>
      <c r="D30" s="74" t="s">
        <v>40</v>
      </c>
      <c r="E30" s="75" t="s">
        <v>911</v>
      </c>
      <c r="F30" s="99">
        <v>2100</v>
      </c>
      <c r="G30" s="99">
        <v>2100</v>
      </c>
      <c r="H30" s="100">
        <v>2100</v>
      </c>
      <c r="I30" s="108">
        <f t="shared" si="1"/>
        <v>6300</v>
      </c>
      <c r="J30" s="113" t="s">
        <v>1149</v>
      </c>
      <c r="K30" s="77" t="s">
        <v>349</v>
      </c>
      <c r="L30" s="74" t="s">
        <v>458</v>
      </c>
      <c r="M30" s="200" t="s">
        <v>1492</v>
      </c>
    </row>
    <row r="31" spans="1:39" s="7" customFormat="1" ht="69.95" customHeight="1" x14ac:dyDescent="0.2">
      <c r="A31" s="114" t="s">
        <v>1211</v>
      </c>
      <c r="B31" s="104" t="s">
        <v>484</v>
      </c>
      <c r="C31" s="74" t="s">
        <v>306</v>
      </c>
      <c r="D31" s="74" t="s">
        <v>39</v>
      </c>
      <c r="E31" s="75" t="s">
        <v>1212</v>
      </c>
      <c r="F31" s="99">
        <v>0</v>
      </c>
      <c r="G31" s="99">
        <v>0</v>
      </c>
      <c r="H31" s="100">
        <v>0</v>
      </c>
      <c r="I31" s="108">
        <f t="shared" si="1"/>
        <v>0</v>
      </c>
      <c r="J31" s="113" t="s">
        <v>1149</v>
      </c>
      <c r="K31" s="77" t="s">
        <v>349</v>
      </c>
      <c r="L31" s="74" t="s">
        <v>486</v>
      </c>
      <c r="M31" s="200" t="s">
        <v>1541</v>
      </c>
    </row>
    <row r="32" spans="1:39" s="7" customFormat="1" ht="69.95" customHeight="1" x14ac:dyDescent="0.2">
      <c r="A32" s="114" t="s">
        <v>914</v>
      </c>
      <c r="B32" s="104" t="s">
        <v>485</v>
      </c>
      <c r="C32" s="74" t="s">
        <v>307</v>
      </c>
      <c r="D32" s="74" t="s">
        <v>39</v>
      </c>
      <c r="E32" s="75" t="s">
        <v>1215</v>
      </c>
      <c r="F32" s="99">
        <v>0</v>
      </c>
      <c r="G32" s="99">
        <v>0</v>
      </c>
      <c r="H32" s="100">
        <v>0</v>
      </c>
      <c r="I32" s="108">
        <f t="shared" si="1"/>
        <v>0</v>
      </c>
      <c r="J32" s="135" t="s">
        <v>1184</v>
      </c>
      <c r="K32" s="78" t="s">
        <v>349</v>
      </c>
      <c r="L32" s="97" t="s">
        <v>462</v>
      </c>
      <c r="M32" s="126" t="s">
        <v>1299</v>
      </c>
    </row>
    <row r="33" spans="1:39" s="9" customFormat="1" ht="79.5" customHeight="1" x14ac:dyDescent="0.2">
      <c r="A33" s="114" t="s">
        <v>915</v>
      </c>
      <c r="B33" s="104" t="s">
        <v>494</v>
      </c>
      <c r="C33" s="112" t="s">
        <v>307</v>
      </c>
      <c r="D33" s="112" t="s">
        <v>39</v>
      </c>
      <c r="E33" s="76" t="s">
        <v>495</v>
      </c>
      <c r="F33" s="98">
        <v>800</v>
      </c>
      <c r="G33" s="98">
        <v>800</v>
      </c>
      <c r="H33" s="108">
        <v>800</v>
      </c>
      <c r="I33" s="108">
        <f t="shared" si="1"/>
        <v>2400</v>
      </c>
      <c r="J33" s="135" t="s">
        <v>1184</v>
      </c>
      <c r="K33" s="77" t="s">
        <v>349</v>
      </c>
      <c r="L33" s="74" t="s">
        <v>462</v>
      </c>
      <c r="M33" s="172" t="s">
        <v>1300</v>
      </c>
    </row>
    <row r="34" spans="1:39" s="9" customFormat="1" ht="78.75" customHeight="1" x14ac:dyDescent="0.2">
      <c r="A34" s="114" t="s">
        <v>916</v>
      </c>
      <c r="B34" s="104" t="s">
        <v>556</v>
      </c>
      <c r="C34" s="112" t="s">
        <v>305</v>
      </c>
      <c r="D34" s="112" t="s">
        <v>40</v>
      </c>
      <c r="E34" s="76" t="s">
        <v>557</v>
      </c>
      <c r="F34" s="98">
        <v>0</v>
      </c>
      <c r="G34" s="98">
        <v>0</v>
      </c>
      <c r="H34" s="98">
        <v>0</v>
      </c>
      <c r="I34" s="98">
        <f t="shared" si="1"/>
        <v>0</v>
      </c>
      <c r="J34" s="113" t="s">
        <v>1149</v>
      </c>
      <c r="K34" s="79" t="s">
        <v>349</v>
      </c>
      <c r="L34" s="80" t="s">
        <v>555</v>
      </c>
      <c r="M34" s="303" t="s">
        <v>1498</v>
      </c>
    </row>
    <row r="35" spans="1:39" s="9" customFormat="1" ht="51" customHeight="1" x14ac:dyDescent="0.2">
      <c r="A35" s="29"/>
      <c r="B35" s="81"/>
      <c r="C35" s="30"/>
      <c r="D35" s="30"/>
      <c r="E35" s="25"/>
      <c r="F35" s="93"/>
      <c r="G35" s="93"/>
      <c r="H35" s="93"/>
      <c r="I35" s="93"/>
      <c r="J35" s="31"/>
      <c r="K35" s="31"/>
      <c r="L35" s="32"/>
      <c r="M35" s="33"/>
    </row>
    <row r="36" spans="1:39" s="4" customFormat="1" ht="32.1" customHeight="1" x14ac:dyDescent="0.25">
      <c r="A36" s="62"/>
      <c r="B36" s="102" t="s">
        <v>37</v>
      </c>
      <c r="C36" s="64"/>
      <c r="D36" s="64"/>
      <c r="E36" s="65"/>
      <c r="F36" s="92">
        <f>SUM(F37:F42)</f>
        <v>65000</v>
      </c>
      <c r="G36" s="92">
        <f>SUM(G37:G42)</f>
        <v>65000</v>
      </c>
      <c r="H36" s="92">
        <f>SUM(H37:H42)</f>
        <v>65000</v>
      </c>
      <c r="I36" s="92">
        <f>SUM(I37:I42)</f>
        <v>195000</v>
      </c>
      <c r="J36" s="66"/>
      <c r="K36" s="67"/>
      <c r="L36" s="68"/>
      <c r="M36" s="68"/>
      <c r="S36" s="2"/>
      <c r="T36" s="2"/>
      <c r="U36" s="2"/>
      <c r="V36" s="2"/>
      <c r="W36" s="2"/>
      <c r="X36" s="2"/>
      <c r="Y36" s="2"/>
      <c r="Z36" s="2"/>
      <c r="AA36" s="2"/>
      <c r="AB36" s="2"/>
      <c r="AC36" s="2"/>
      <c r="AD36" s="2"/>
      <c r="AE36" s="2"/>
      <c r="AF36" s="2"/>
      <c r="AG36" s="2"/>
      <c r="AH36" s="2"/>
      <c r="AI36" s="2"/>
      <c r="AJ36" s="2"/>
      <c r="AK36" s="2"/>
      <c r="AL36" s="2"/>
      <c r="AM36" s="2"/>
    </row>
    <row r="37" spans="1:39" s="2" customFormat="1" ht="117" customHeight="1" x14ac:dyDescent="0.25">
      <c r="A37" s="114" t="s">
        <v>110</v>
      </c>
      <c r="B37" s="104" t="s">
        <v>487</v>
      </c>
      <c r="C37" s="112" t="s">
        <v>309</v>
      </c>
      <c r="D37" s="112" t="s">
        <v>39</v>
      </c>
      <c r="E37" s="76" t="s">
        <v>1365</v>
      </c>
      <c r="F37" s="98">
        <v>0</v>
      </c>
      <c r="G37" s="98">
        <v>0</v>
      </c>
      <c r="H37" s="108">
        <v>0</v>
      </c>
      <c r="I37" s="108">
        <f>H37+G37+F37</f>
        <v>0</v>
      </c>
      <c r="J37" s="135" t="s">
        <v>1184</v>
      </c>
      <c r="K37" s="77" t="s">
        <v>349</v>
      </c>
      <c r="L37" s="74" t="s">
        <v>462</v>
      </c>
      <c r="M37" s="295" t="s">
        <v>1301</v>
      </c>
    </row>
    <row r="38" spans="1:39" s="7" customFormat="1" ht="69.95" customHeight="1" x14ac:dyDescent="0.2">
      <c r="A38" s="114" t="s">
        <v>111</v>
      </c>
      <c r="B38" s="103" t="s">
        <v>488</v>
      </c>
      <c r="C38" s="74" t="s">
        <v>309</v>
      </c>
      <c r="D38" s="112" t="s">
        <v>39</v>
      </c>
      <c r="E38" s="75" t="s">
        <v>1366</v>
      </c>
      <c r="F38" s="99">
        <v>62000</v>
      </c>
      <c r="G38" s="99">
        <v>62000</v>
      </c>
      <c r="H38" s="100">
        <v>62000</v>
      </c>
      <c r="I38" s="108">
        <f>H38+G38+F38</f>
        <v>186000</v>
      </c>
      <c r="J38" s="132" t="s">
        <v>493</v>
      </c>
      <c r="K38" s="77" t="s">
        <v>349</v>
      </c>
      <c r="L38" s="74" t="s">
        <v>462</v>
      </c>
      <c r="M38" s="291" t="s">
        <v>1433</v>
      </c>
    </row>
    <row r="39" spans="1:39" s="7" customFormat="1" ht="93" customHeight="1" x14ac:dyDescent="0.2">
      <c r="A39" s="114" t="s">
        <v>112</v>
      </c>
      <c r="B39" s="104" t="s">
        <v>489</v>
      </c>
      <c r="C39" s="74" t="s">
        <v>310</v>
      </c>
      <c r="D39" s="112" t="s">
        <v>39</v>
      </c>
      <c r="E39" s="76" t="s">
        <v>491</v>
      </c>
      <c r="F39" s="98">
        <v>0</v>
      </c>
      <c r="G39" s="98">
        <v>0</v>
      </c>
      <c r="H39" s="108">
        <v>0</v>
      </c>
      <c r="I39" s="108">
        <f>H39+G39+F39</f>
        <v>0</v>
      </c>
      <c r="J39" s="113" t="s">
        <v>1149</v>
      </c>
      <c r="K39" s="77" t="s">
        <v>349</v>
      </c>
      <c r="L39" s="74" t="s">
        <v>462</v>
      </c>
      <c r="M39" s="291" t="s">
        <v>1434</v>
      </c>
    </row>
    <row r="40" spans="1:39" s="7" customFormat="1" ht="69.95" customHeight="1" x14ac:dyDescent="0.2">
      <c r="A40" s="114" t="s">
        <v>912</v>
      </c>
      <c r="B40" s="104" t="s">
        <v>490</v>
      </c>
      <c r="C40" s="74" t="s">
        <v>310</v>
      </c>
      <c r="D40" s="112" t="s">
        <v>39</v>
      </c>
      <c r="E40" s="76" t="s">
        <v>492</v>
      </c>
      <c r="F40" s="98">
        <v>0</v>
      </c>
      <c r="G40" s="98">
        <v>0</v>
      </c>
      <c r="H40" s="98">
        <v>0</v>
      </c>
      <c r="I40" s="108">
        <f>H40+G40+F40</f>
        <v>0</v>
      </c>
      <c r="J40" s="135" t="s">
        <v>1184</v>
      </c>
      <c r="K40" s="77" t="s">
        <v>349</v>
      </c>
      <c r="L40" s="74" t="s">
        <v>462</v>
      </c>
      <c r="M40" s="291" t="s">
        <v>1302</v>
      </c>
    </row>
    <row r="41" spans="1:39" s="7" customFormat="1" ht="69.95" customHeight="1" x14ac:dyDescent="0.2">
      <c r="A41" s="114" t="s">
        <v>913</v>
      </c>
      <c r="B41" s="104" t="s">
        <v>638</v>
      </c>
      <c r="C41" s="74" t="s">
        <v>311</v>
      </c>
      <c r="D41" s="112" t="s">
        <v>39</v>
      </c>
      <c r="E41" s="76" t="s">
        <v>639</v>
      </c>
      <c r="F41" s="98">
        <v>3000</v>
      </c>
      <c r="G41" s="98">
        <v>3000</v>
      </c>
      <c r="H41" s="98">
        <v>3000</v>
      </c>
      <c r="I41" s="108">
        <f>H41+G41+F41</f>
        <v>9000</v>
      </c>
      <c r="J41" s="132" t="s">
        <v>1185</v>
      </c>
      <c r="K41" s="77" t="s">
        <v>349</v>
      </c>
      <c r="L41" s="80" t="s">
        <v>1187</v>
      </c>
      <c r="M41" s="200" t="s">
        <v>1517</v>
      </c>
    </row>
    <row r="42" spans="1:39" s="9" customFormat="1" ht="51" customHeight="1" x14ac:dyDescent="0.2">
      <c r="A42" s="29"/>
      <c r="B42" s="81"/>
      <c r="C42" s="30"/>
      <c r="D42" s="30"/>
      <c r="E42" s="25"/>
      <c r="F42" s="93"/>
      <c r="G42" s="93"/>
      <c r="H42" s="94"/>
      <c r="I42" s="94"/>
      <c r="J42" s="31"/>
      <c r="K42" s="31"/>
      <c r="L42" s="32"/>
      <c r="M42" s="33"/>
    </row>
    <row r="43" spans="1:39" s="4" customFormat="1" ht="32.1" customHeight="1" x14ac:dyDescent="0.25">
      <c r="A43" s="62"/>
      <c r="B43" s="102" t="s">
        <v>38</v>
      </c>
      <c r="C43" s="64"/>
      <c r="D43" s="65"/>
      <c r="E43" s="65"/>
      <c r="F43" s="92">
        <f>SUM(F44:F45)</f>
        <v>100000</v>
      </c>
      <c r="G43" s="92">
        <f>SUM(G44:G45)</f>
        <v>48000</v>
      </c>
      <c r="H43" s="92">
        <f>SUM(H44:H45)</f>
        <v>48000</v>
      </c>
      <c r="I43" s="92">
        <f>SUM(I44:I45)</f>
        <v>196000</v>
      </c>
      <c r="J43" s="66"/>
      <c r="K43" s="67"/>
      <c r="L43" s="68"/>
      <c r="M43" s="68"/>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s="2" customFormat="1" ht="66" customHeight="1" x14ac:dyDescent="0.25">
      <c r="A44" s="114" t="s">
        <v>113</v>
      </c>
      <c r="B44" s="104" t="s">
        <v>633</v>
      </c>
      <c r="C44" s="112" t="s">
        <v>312</v>
      </c>
      <c r="D44" s="112" t="s">
        <v>39</v>
      </c>
      <c r="E44" s="76" t="s">
        <v>634</v>
      </c>
      <c r="F44" s="98">
        <v>100000</v>
      </c>
      <c r="G44" s="98">
        <v>40000</v>
      </c>
      <c r="H44" s="108">
        <v>40000</v>
      </c>
      <c r="I44" s="108">
        <f>H44+G44+F44</f>
        <v>180000</v>
      </c>
      <c r="J44" s="132" t="s">
        <v>635</v>
      </c>
      <c r="K44" s="77">
        <v>2018</v>
      </c>
      <c r="L44" s="74" t="s">
        <v>462</v>
      </c>
      <c r="M44" s="304" t="s">
        <v>1303</v>
      </c>
    </row>
    <row r="45" spans="1:39" s="7" customFormat="1" ht="69.95" customHeight="1" x14ac:dyDescent="0.2">
      <c r="A45" s="114" t="s">
        <v>1244</v>
      </c>
      <c r="B45" s="104" t="s">
        <v>1245</v>
      </c>
      <c r="C45" s="74" t="s">
        <v>312</v>
      </c>
      <c r="D45" s="74" t="s">
        <v>39</v>
      </c>
      <c r="E45" s="75" t="s">
        <v>1246</v>
      </c>
      <c r="F45" s="98">
        <v>0</v>
      </c>
      <c r="G45" s="98">
        <v>8000</v>
      </c>
      <c r="H45" s="98">
        <v>8000</v>
      </c>
      <c r="I45" s="98">
        <f>H45+G45+F45</f>
        <v>16000</v>
      </c>
      <c r="J45" s="132"/>
      <c r="K45" s="77" t="s">
        <v>448</v>
      </c>
      <c r="L45" s="74" t="s">
        <v>1243</v>
      </c>
      <c r="M45" s="74" t="s">
        <v>1304</v>
      </c>
    </row>
    <row r="49" spans="2:18" hidden="1" x14ac:dyDescent="0.25">
      <c r="B49" s="109">
        <f>COUNTA(B44:B45,B37:B42,B28:B35,B15:B26)</f>
        <v>26</v>
      </c>
      <c r="F49" s="3"/>
      <c r="G49" s="3"/>
      <c r="H49" s="3"/>
      <c r="I49" s="3"/>
    </row>
    <row r="52" spans="2:18" hidden="1" x14ac:dyDescent="0.25"/>
    <row r="53" spans="2:18" hidden="1" x14ac:dyDescent="0.25">
      <c r="N53" s="51" t="s">
        <v>116</v>
      </c>
      <c r="O53" s="51" t="s">
        <v>117</v>
      </c>
      <c r="P53" s="51" t="s">
        <v>118</v>
      </c>
      <c r="Q53" s="51" t="s">
        <v>119</v>
      </c>
    </row>
    <row r="54" spans="2:18" ht="45" hidden="1" x14ac:dyDescent="0.25">
      <c r="N54" s="54" t="s">
        <v>296</v>
      </c>
      <c r="O54" s="54" t="s">
        <v>305</v>
      </c>
      <c r="P54" s="54" t="s">
        <v>309</v>
      </c>
      <c r="Q54" s="56" t="s">
        <v>312</v>
      </c>
    </row>
    <row r="55" spans="2:18" ht="30" hidden="1" x14ac:dyDescent="0.25">
      <c r="N55" s="54" t="s">
        <v>297</v>
      </c>
      <c r="O55" s="54" t="s">
        <v>306</v>
      </c>
      <c r="P55" s="54" t="s">
        <v>310</v>
      </c>
      <c r="Q55" s="51"/>
    </row>
    <row r="56" spans="2:18" ht="45" hidden="1" x14ac:dyDescent="0.2">
      <c r="N56" s="55" t="s">
        <v>298</v>
      </c>
      <c r="O56" s="54" t="s">
        <v>307</v>
      </c>
      <c r="P56" s="54" t="s">
        <v>311</v>
      </c>
      <c r="Q56" s="52"/>
      <c r="R56" s="7"/>
    </row>
    <row r="57" spans="2:18" ht="45" hidden="1" x14ac:dyDescent="0.2">
      <c r="N57" s="54" t="s">
        <v>299</v>
      </c>
      <c r="O57" s="54" t="s">
        <v>308</v>
      </c>
      <c r="P57" s="53"/>
      <c r="Q57" s="53"/>
      <c r="R57" s="9"/>
    </row>
    <row r="58" spans="2:18" ht="45" hidden="1" x14ac:dyDescent="0.25">
      <c r="N58" s="54" t="s">
        <v>300</v>
      </c>
      <c r="O58" s="51"/>
      <c r="P58" s="51"/>
      <c r="Q58" s="51"/>
    </row>
    <row r="59" spans="2:18" ht="30" hidden="1" x14ac:dyDescent="0.25">
      <c r="N59" s="54" t="s">
        <v>301</v>
      </c>
      <c r="O59" s="51"/>
      <c r="P59" s="51"/>
      <c r="Q59" s="51"/>
    </row>
    <row r="60" spans="2:18" ht="30" hidden="1" x14ac:dyDescent="0.2">
      <c r="N60" s="54" t="s">
        <v>302</v>
      </c>
      <c r="O60" s="52"/>
      <c r="P60" s="52"/>
      <c r="Q60" s="52"/>
      <c r="R60" s="7"/>
    </row>
    <row r="61" spans="2:18" ht="30" hidden="1" x14ac:dyDescent="0.2">
      <c r="N61" s="54" t="s">
        <v>303</v>
      </c>
      <c r="O61" s="53"/>
      <c r="P61" s="53"/>
      <c r="Q61" s="53"/>
      <c r="R61" s="9"/>
    </row>
    <row r="62" spans="2:18" ht="15" hidden="1" x14ac:dyDescent="0.25">
      <c r="N62" s="54" t="s">
        <v>304</v>
      </c>
      <c r="O62" s="51"/>
      <c r="P62" s="51"/>
      <c r="Q62" s="51"/>
    </row>
  </sheetData>
  <mergeCells count="22">
    <mergeCell ref="M8:M11"/>
    <mergeCell ref="E8:E11"/>
    <mergeCell ref="F8:F11"/>
    <mergeCell ref="G8:G11"/>
    <mergeCell ref="H8:H11"/>
    <mergeCell ref="A13:B13"/>
    <mergeCell ref="A6:J6"/>
    <mergeCell ref="K6:L6"/>
    <mergeCell ref="I8:I11"/>
    <mergeCell ref="J8:J11"/>
    <mergeCell ref="K8:K11"/>
    <mergeCell ref="L8:L11"/>
    <mergeCell ref="A7:J7"/>
    <mergeCell ref="A8:A11"/>
    <mergeCell ref="B8:B11"/>
    <mergeCell ref="C8:C11"/>
    <mergeCell ref="D8:D11"/>
    <mergeCell ref="A1:L1"/>
    <mergeCell ref="A2:L2"/>
    <mergeCell ref="A3:L3"/>
    <mergeCell ref="A4:L4"/>
    <mergeCell ref="A5:L5"/>
  </mergeCells>
  <dataValidations count="5">
    <dataValidation type="list" allowBlank="1" showInputMessage="1" showErrorMessage="1" sqref="C44:C45">
      <formula1>$Q$54</formula1>
    </dataValidation>
    <dataValidation type="list" allowBlank="1" showInputMessage="1" showErrorMessage="1" sqref="C37:C42">
      <formula1>$P$54:$P$56</formula1>
    </dataValidation>
    <dataValidation type="list" allowBlank="1" showInputMessage="1" showErrorMessage="1" sqref="C15:C26">
      <formula1>$N$54:$N$62</formula1>
    </dataValidation>
    <dataValidation type="list" allowBlank="1" showInputMessage="1" showErrorMessage="1" sqref="C28:C35">
      <formula1>$O$54:$O$57</formula1>
    </dataValidation>
    <dataValidation type="list" allowBlank="1" showInputMessage="1" showErrorMessage="1" sqref="D44:D45 D28:D35 D15:D26 D37:D42">
      <formula1>#REF!</formula1>
    </dataValidation>
  </dataValidations>
  <pageMargins left="0.25" right="0.25" top="0.75" bottom="0.75" header="0.3" footer="0.3"/>
  <pageSetup paperSize="8"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
  <sheetViews>
    <sheetView zoomScale="125" zoomScaleNormal="125" zoomScalePageLayoutView="125" workbookViewId="0">
      <selection activeCell="G15" sqref="G15"/>
    </sheetView>
  </sheetViews>
  <sheetFormatPr defaultColWidth="9.140625" defaultRowHeight="12.75" x14ac:dyDescent="0.25"/>
  <cols>
    <col min="1" max="1" width="6.140625" style="18" customWidth="1"/>
    <col min="2" max="2" width="42.42578125" style="19" customWidth="1"/>
    <col min="3" max="3" width="17.7109375" style="15" customWidth="1"/>
    <col min="4" max="4" width="11.28515625" style="14" customWidth="1"/>
    <col min="5" max="6" width="11.28515625" style="15" customWidth="1"/>
    <col min="7" max="7" width="47.42578125" style="1" customWidth="1"/>
    <col min="8" max="34" width="9.140625" style="2"/>
    <col min="35" max="16384" width="9.140625" style="3"/>
  </cols>
  <sheetData>
    <row r="1" spans="1:35" s="21" customFormat="1" ht="24.75" customHeight="1" x14ac:dyDescent="0.25">
      <c r="A1" s="282"/>
      <c r="B1" s="283"/>
      <c r="C1" s="283"/>
      <c r="D1" s="283"/>
      <c r="E1" s="283"/>
      <c r="F1" s="283"/>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row>
    <row r="2" spans="1:35" s="21" customFormat="1" ht="19.5" customHeight="1" x14ac:dyDescent="0.25">
      <c r="A2" s="284"/>
      <c r="B2" s="285"/>
      <c r="C2" s="285"/>
      <c r="D2" s="285"/>
      <c r="E2" s="285"/>
      <c r="F2" s="285"/>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s="21" customFormat="1" ht="20.25" customHeight="1" x14ac:dyDescent="0.25">
      <c r="A3" s="284"/>
      <c r="B3" s="285"/>
      <c r="C3" s="285"/>
      <c r="D3" s="285"/>
      <c r="E3" s="285"/>
      <c r="F3" s="285"/>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row>
    <row r="4" spans="1:35" ht="12.75" customHeight="1" x14ac:dyDescent="0.25">
      <c r="A4" s="286"/>
      <c r="B4" s="287"/>
      <c r="C4" s="287"/>
      <c r="D4" s="287"/>
      <c r="E4" s="287"/>
      <c r="F4" s="287"/>
    </row>
    <row r="5" spans="1:35" ht="16.5" customHeight="1" x14ac:dyDescent="0.25">
      <c r="A5" s="288"/>
      <c r="B5" s="289"/>
      <c r="C5" s="289"/>
      <c r="D5" s="289"/>
      <c r="E5" s="289"/>
      <c r="F5" s="289"/>
    </row>
    <row r="6" spans="1:35" ht="43.5" customHeight="1" x14ac:dyDescent="0.25">
      <c r="A6" s="255" t="s">
        <v>335</v>
      </c>
      <c r="B6" s="222"/>
      <c r="C6" s="222"/>
      <c r="D6" s="222"/>
      <c r="E6" s="222"/>
      <c r="F6" s="222"/>
      <c r="G6" s="72"/>
      <c r="H6" s="72"/>
      <c r="I6" s="72"/>
      <c r="J6" s="72"/>
    </row>
    <row r="7" spans="1:35" ht="43.5" customHeight="1" x14ac:dyDescent="0.25">
      <c r="A7" s="280" t="s">
        <v>43</v>
      </c>
      <c r="B7" s="281"/>
      <c r="C7" s="281"/>
      <c r="D7" s="281"/>
      <c r="E7" s="281"/>
      <c r="F7" s="281"/>
    </row>
    <row r="8" spans="1:35" ht="12.75" customHeight="1" x14ac:dyDescent="0.25">
      <c r="A8" s="256" t="s">
        <v>0</v>
      </c>
      <c r="B8" s="257" t="s">
        <v>1188</v>
      </c>
      <c r="C8" s="269" t="s">
        <v>318</v>
      </c>
      <c r="D8" s="264" t="s">
        <v>319</v>
      </c>
      <c r="E8" s="264" t="s">
        <v>324</v>
      </c>
      <c r="F8" s="267" t="s">
        <v>325</v>
      </c>
    </row>
    <row r="9" spans="1:35" ht="12.75" customHeight="1" x14ac:dyDescent="0.25">
      <c r="A9" s="256"/>
      <c r="B9" s="257"/>
      <c r="C9" s="269"/>
      <c r="D9" s="265"/>
      <c r="E9" s="265"/>
      <c r="F9" s="267"/>
    </row>
    <row r="10" spans="1:35" ht="15" customHeight="1" x14ac:dyDescent="0.25">
      <c r="A10" s="256"/>
      <c r="B10" s="257"/>
      <c r="C10" s="269" t="s">
        <v>316</v>
      </c>
      <c r="D10" s="265"/>
      <c r="E10" s="265"/>
      <c r="F10" s="267"/>
    </row>
    <row r="11" spans="1:35" ht="47.1" customHeight="1" x14ac:dyDescent="0.25">
      <c r="A11" s="256"/>
      <c r="B11" s="257"/>
      <c r="C11" s="269"/>
      <c r="D11" s="266"/>
      <c r="E11" s="266"/>
      <c r="F11" s="267"/>
    </row>
    <row r="12" spans="1:35" s="4" customFormat="1" ht="38.25" customHeight="1" x14ac:dyDescent="0.25">
      <c r="A12" s="268" t="s">
        <v>44</v>
      </c>
      <c r="B12" s="268"/>
      <c r="C12" s="91">
        <f>(SUM(C13:C19))</f>
        <v>1455699</v>
      </c>
      <c r="D12" s="91">
        <f>(SUM(D13:D19))</f>
        <v>1548251</v>
      </c>
      <c r="E12" s="91">
        <f>(SUM(E13:E19))</f>
        <v>1443694</v>
      </c>
      <c r="F12" s="91">
        <f>(SUM(F13:F19))</f>
        <v>4447644</v>
      </c>
      <c r="G12" s="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5" s="4" customFormat="1" ht="32.1" customHeight="1" x14ac:dyDescent="0.25">
      <c r="A13" s="69"/>
      <c r="B13" s="63" t="str">
        <f>'1_prioritate'!A7:A7</f>
        <v>1. ilgtermiņa prioritāte - VESELĪGA UN SOCIĀLI ATBALSTĪTA SABIEDRĪBA</v>
      </c>
      <c r="C13" s="92">
        <f>'1_prioritate'!F13</f>
        <v>334571</v>
      </c>
      <c r="D13" s="92">
        <f>'1_prioritate'!G13</f>
        <v>339049</v>
      </c>
      <c r="E13" s="92">
        <f>'1_prioritate'!H13</f>
        <v>142853</v>
      </c>
      <c r="F13" s="92">
        <f>'1_prioritate'!I13</f>
        <v>816473</v>
      </c>
      <c r="G13" s="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5" s="4" customFormat="1" ht="32.1" customHeight="1" x14ac:dyDescent="0.25">
      <c r="A14" s="69"/>
      <c r="B14" s="63" t="str">
        <f>'2_prioritate'!A7:A7</f>
        <v>2. ilgtermiņa prioritāte - DAUDZVEIDĪGA UN INOVATĪVA EKONOMIKA</v>
      </c>
      <c r="C14" s="92">
        <f>'2_prioritate'!F13</f>
        <v>42252</v>
      </c>
      <c r="D14" s="92">
        <f>'2_prioritate'!G13</f>
        <v>74500</v>
      </c>
      <c r="E14" s="92">
        <f>'2_prioritate'!H13</f>
        <v>179500</v>
      </c>
      <c r="F14" s="92">
        <f>'2_prioritate'!I13</f>
        <v>296252</v>
      </c>
      <c r="G14" s="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5" s="4" customFormat="1" ht="32.1" customHeight="1" x14ac:dyDescent="0.25">
      <c r="A15" s="69"/>
      <c r="B15" s="63" t="str">
        <f>'3_prioritate'!A7:A7</f>
        <v>3. ilgtermiņa prioritāte - VIDI SAUDZĒJOŠA INFRASTRUKTŪRA</v>
      </c>
      <c r="C15" s="92">
        <f>'3_prioritate'!F13</f>
        <v>334822</v>
      </c>
      <c r="D15" s="92">
        <f>'3_prioritate'!G13</f>
        <v>289212</v>
      </c>
      <c r="E15" s="92">
        <f>'3_prioritate'!H13</f>
        <v>299212</v>
      </c>
      <c r="F15" s="92">
        <f>'3_prioritate'!I13</f>
        <v>923246</v>
      </c>
      <c r="G15" s="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5" s="4" customFormat="1" ht="32.1" customHeight="1" x14ac:dyDescent="0.25">
      <c r="A16" s="69"/>
      <c r="B16" s="63" t="str">
        <f>'4_prioritate'!A7:A7</f>
        <v>4. ilgtermiņa prioritāte - KONKURĒTSPĒJĪGA IZGLĪTĪBA UN SPORTS</v>
      </c>
      <c r="C16" s="92">
        <f>'4_prioritate'!F13</f>
        <v>63875</v>
      </c>
      <c r="D16" s="92">
        <f>'4_prioritate'!G13</f>
        <v>116140</v>
      </c>
      <c r="E16" s="92">
        <f>'4_prioritate'!H13</f>
        <v>78664</v>
      </c>
      <c r="F16" s="92">
        <f>'4_prioritate'!I13</f>
        <v>258679</v>
      </c>
      <c r="G16" s="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s="4" customFormat="1" ht="32.1" customHeight="1" x14ac:dyDescent="0.25">
      <c r="A17" s="69"/>
      <c r="B17" s="63" t="str">
        <f>'5_prioritate'!A7:A7</f>
        <v>5. ilgtermiņa prioritāte - KVALITATĪVA UN PIEEJAMA KULTŪRVIDE</v>
      </c>
      <c r="C17" s="92">
        <f>'5_prioritate'!F13</f>
        <v>364890</v>
      </c>
      <c r="D17" s="92">
        <f>'5_prioritate'!G13</f>
        <v>377500</v>
      </c>
      <c r="E17" s="92">
        <f>'5_prioritate'!H13</f>
        <v>319615</v>
      </c>
      <c r="F17" s="92">
        <f>'5_prioritate'!I13</f>
        <v>1062005</v>
      </c>
      <c r="G17" s="1"/>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s="4" customFormat="1" ht="32.1" customHeight="1" x14ac:dyDescent="0.25">
      <c r="A18" s="69"/>
      <c r="B18" s="63" t="str">
        <f>'6_prioritate'!A7:A7</f>
        <v>6. ilgtermiņa prioritāte - ATBILDĪGA DABAS APSAIMNIEKOŠANA</v>
      </c>
      <c r="C18" s="92">
        <f>'6_prioritate'!F13</f>
        <v>57089</v>
      </c>
      <c r="D18" s="92">
        <f>'6_prioritate'!G13</f>
        <v>24750</v>
      </c>
      <c r="E18" s="92">
        <f>'6_prioritate'!H13</f>
        <v>26750</v>
      </c>
      <c r="F18" s="92">
        <f>'6_prioritate'!I13</f>
        <v>108589</v>
      </c>
      <c r="G18" s="1"/>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s="4" customFormat="1" ht="32.1" customHeight="1" x14ac:dyDescent="0.25">
      <c r="A19" s="69"/>
      <c r="B19" s="63" t="str">
        <f>'7_prioritate'!A7:A7</f>
        <v xml:space="preserve">7. ilgtermiņa prioritāte -  EFEKTĪVA UN MODERNA PĀRVALDE  </v>
      </c>
      <c r="C19" s="92">
        <f>'7_prioritate'!F13</f>
        <v>258200</v>
      </c>
      <c r="D19" s="92">
        <f>'7_prioritate'!G13</f>
        <v>327100</v>
      </c>
      <c r="E19" s="92">
        <f>'7_prioritate'!H13</f>
        <v>397100</v>
      </c>
      <c r="F19" s="92">
        <f>'7_prioritate'!I13</f>
        <v>982400</v>
      </c>
      <c r="G19" s="1"/>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3" spans="1:34" hidden="1" x14ac:dyDescent="0.25">
      <c r="B23" s="19">
        <f>'7_prioritate'!B49+'6_prioritate'!B33+'5_prioritate'!B115+'4_prioritate'!B157+'3_prioritate'!B55+'2_prioritate'!B50+'1_prioritate'!B49</f>
        <v>301</v>
      </c>
    </row>
  </sheetData>
  <mergeCells count="14">
    <mergeCell ref="A12:B12"/>
    <mergeCell ref="C8:C11"/>
    <mergeCell ref="D8:D11"/>
    <mergeCell ref="E8:E11"/>
    <mergeCell ref="F8:F11"/>
    <mergeCell ref="A7:F7"/>
    <mergeCell ref="A8:A11"/>
    <mergeCell ref="B8:B11"/>
    <mergeCell ref="A6:F6"/>
    <mergeCell ref="A1:F1"/>
    <mergeCell ref="A2:F2"/>
    <mergeCell ref="A3:F3"/>
    <mergeCell ref="A4:F4"/>
    <mergeCell ref="A5:F5"/>
  </mergeCells>
  <pageMargins left="0.25" right="0.25" top="0.75" bottom="0.75" header="0.3" footer="0.3"/>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1_prioritate</vt:lpstr>
      <vt:lpstr>2_prioritate</vt:lpstr>
      <vt:lpstr>3_prioritate</vt:lpstr>
      <vt:lpstr>4_prioritate</vt:lpstr>
      <vt:lpstr>5_prioritate</vt:lpstr>
      <vt:lpstr>6_prioritate</vt:lpstr>
      <vt:lpstr>7_prioritate</vt:lpstr>
      <vt:lpstr>Kopa finanses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Ungure</dc:creator>
  <cp:lastModifiedBy>Santa Hermane</cp:lastModifiedBy>
  <cp:lastPrinted>2021-10-14T13:32:38Z</cp:lastPrinted>
  <dcterms:created xsi:type="dcterms:W3CDTF">2017-12-13T10:30:40Z</dcterms:created>
  <dcterms:modified xsi:type="dcterms:W3CDTF">2021-10-14T13:32:52Z</dcterms:modified>
</cp:coreProperties>
</file>