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NOVADA_lemumi_2022\"/>
    </mc:Choice>
  </mc:AlternateContent>
  <bookViews>
    <workbookView xWindow="0" yWindow="0" windowWidth="28800" windowHeight="12435"/>
  </bookViews>
  <sheets>
    <sheet name="Iestādes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22" i="1" l="1"/>
  <c r="AQ23" i="1" s="1"/>
  <c r="AQ24" i="1" s="1"/>
  <c r="AP22" i="1"/>
  <c r="AP23" i="1" s="1"/>
  <c r="AP24" i="1" s="1"/>
  <c r="AN22" i="1"/>
  <c r="AM22" i="1"/>
  <c r="AL21" i="1"/>
  <c r="AL20" i="1" s="1"/>
  <c r="AK21" i="1"/>
  <c r="AJ21" i="1"/>
  <c r="AJ20" i="1" s="1"/>
  <c r="AI21" i="1"/>
  <c r="AI20" i="1" s="1"/>
  <c r="AH21" i="1"/>
  <c r="AH20" i="1" s="1"/>
  <c r="AG21" i="1"/>
  <c r="AF21" i="1"/>
  <c r="AF20" i="1" s="1"/>
  <c r="AE21" i="1"/>
  <c r="AD21" i="1"/>
  <c r="AD20" i="1" s="1"/>
  <c r="AC21" i="1"/>
  <c r="AB21" i="1"/>
  <c r="AB20" i="1" s="1"/>
  <c r="AA21" i="1"/>
  <c r="AA20" i="1" s="1"/>
  <c r="Z21" i="1"/>
  <c r="Z20" i="1" s="1"/>
  <c r="Y21" i="1"/>
  <c r="X21" i="1"/>
  <c r="X20" i="1" s="1"/>
  <c r="W21" i="1"/>
  <c r="V21" i="1"/>
  <c r="V20" i="1" s="1"/>
  <c r="U21" i="1"/>
  <c r="T21" i="1"/>
  <c r="T20" i="1" s="1"/>
  <c r="S21" i="1"/>
  <c r="S20" i="1" s="1"/>
  <c r="R21" i="1"/>
  <c r="R20" i="1" s="1"/>
  <c r="Q21" i="1"/>
  <c r="P21" i="1"/>
  <c r="P20" i="1" s="1"/>
  <c r="O21" i="1"/>
  <c r="N21" i="1"/>
  <c r="N20" i="1" s="1"/>
  <c r="M21" i="1"/>
  <c r="L21" i="1"/>
  <c r="L20" i="1" s="1"/>
  <c r="K21" i="1"/>
  <c r="K20" i="1" s="1"/>
  <c r="J21" i="1"/>
  <c r="J20" i="1" s="1"/>
  <c r="I21" i="1"/>
  <c r="H21" i="1"/>
  <c r="H20" i="1" s="1"/>
  <c r="G21" i="1"/>
  <c r="G20" i="1" s="1"/>
  <c r="F21" i="1"/>
  <c r="F20" i="1" s="1"/>
  <c r="E21" i="1"/>
  <c r="D21" i="1"/>
  <c r="D20" i="1" s="1"/>
  <c r="C21" i="1"/>
  <c r="C20" i="1" s="1"/>
  <c r="AK20" i="1"/>
  <c r="AG20" i="1"/>
  <c r="AE20" i="1"/>
  <c r="AC20" i="1"/>
  <c r="Y20" i="1"/>
  <c r="W20" i="1"/>
  <c r="U20" i="1"/>
  <c r="Q20" i="1"/>
  <c r="O20" i="1"/>
  <c r="M20" i="1"/>
  <c r="I20" i="1"/>
  <c r="E20" i="1"/>
  <c r="AL19" i="1"/>
  <c r="AL18" i="1" s="1"/>
  <c r="AK19" i="1"/>
  <c r="AK18" i="1" s="1"/>
  <c r="AJ19" i="1"/>
  <c r="AJ18" i="1" s="1"/>
  <c r="AI19" i="1"/>
  <c r="AH19" i="1"/>
  <c r="AH18" i="1" s="1"/>
  <c r="AG19" i="1"/>
  <c r="AG18" i="1" s="1"/>
  <c r="AF19" i="1"/>
  <c r="AF18" i="1" s="1"/>
  <c r="AE19" i="1"/>
  <c r="AD19" i="1"/>
  <c r="AD18" i="1" s="1"/>
  <c r="AC19" i="1"/>
  <c r="AC18" i="1" s="1"/>
  <c r="AB19" i="1"/>
  <c r="AB18" i="1" s="1"/>
  <c r="AA19" i="1"/>
  <c r="Z19" i="1"/>
  <c r="Z18" i="1" s="1"/>
  <c r="Y19" i="1"/>
  <c r="Y18" i="1" s="1"/>
  <c r="X19" i="1"/>
  <c r="X18" i="1" s="1"/>
  <c r="W19" i="1"/>
  <c r="V19" i="1"/>
  <c r="V18" i="1" s="1"/>
  <c r="U19" i="1"/>
  <c r="U18" i="1" s="1"/>
  <c r="T19" i="1"/>
  <c r="T18" i="1" s="1"/>
  <c r="S19" i="1"/>
  <c r="R19" i="1"/>
  <c r="R18" i="1" s="1"/>
  <c r="Q19" i="1"/>
  <c r="Q18" i="1" s="1"/>
  <c r="P19" i="1"/>
  <c r="P18" i="1" s="1"/>
  <c r="O19" i="1"/>
  <c r="N19" i="1"/>
  <c r="N18" i="1" s="1"/>
  <c r="M19" i="1"/>
  <c r="M18" i="1" s="1"/>
  <c r="L19" i="1"/>
  <c r="L18" i="1" s="1"/>
  <c r="K19" i="1"/>
  <c r="J19" i="1"/>
  <c r="J18" i="1" s="1"/>
  <c r="I19" i="1"/>
  <c r="I18" i="1" s="1"/>
  <c r="H19" i="1"/>
  <c r="H18" i="1" s="1"/>
  <c r="G19" i="1"/>
  <c r="F19" i="1"/>
  <c r="F18" i="1" s="1"/>
  <c r="E19" i="1"/>
  <c r="E18" i="1" s="1"/>
  <c r="D19" i="1"/>
  <c r="D18" i="1" s="1"/>
  <c r="C19" i="1"/>
  <c r="AI18" i="1"/>
  <c r="AE18" i="1"/>
  <c r="AA18" i="1"/>
  <c r="W18" i="1"/>
  <c r="S18" i="1"/>
  <c r="O18" i="1"/>
  <c r="K18" i="1"/>
  <c r="G18" i="1"/>
  <c r="C18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AO14" i="1" s="1"/>
  <c r="AO23" i="1" s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AM14" i="1" s="1"/>
  <c r="AN14" i="1" s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AM13" i="1" s="1"/>
  <c r="AL12" i="1"/>
  <c r="AK12" i="1"/>
  <c r="AJ12" i="1"/>
  <c r="AI12" i="1"/>
  <c r="AI11" i="1" s="1"/>
  <c r="AH12" i="1"/>
  <c r="AG12" i="1"/>
  <c r="AF12" i="1"/>
  <c r="AE12" i="1"/>
  <c r="AE11" i="1" s="1"/>
  <c r="AD12" i="1"/>
  <c r="AC12" i="1"/>
  <c r="AB12" i="1"/>
  <c r="AA12" i="1"/>
  <c r="AA11" i="1" s="1"/>
  <c r="Z12" i="1"/>
  <c r="Y12" i="1"/>
  <c r="X12" i="1"/>
  <c r="W12" i="1"/>
  <c r="W11" i="1" s="1"/>
  <c r="V12" i="1"/>
  <c r="U12" i="1"/>
  <c r="T12" i="1"/>
  <c r="S12" i="1"/>
  <c r="S11" i="1" s="1"/>
  <c r="R12" i="1"/>
  <c r="Q12" i="1"/>
  <c r="P12" i="1"/>
  <c r="O12" i="1"/>
  <c r="O11" i="1" s="1"/>
  <c r="N12" i="1"/>
  <c r="M12" i="1"/>
  <c r="L12" i="1"/>
  <c r="K12" i="1"/>
  <c r="K11" i="1" s="1"/>
  <c r="J12" i="1"/>
  <c r="I12" i="1"/>
  <c r="H12" i="1"/>
  <c r="G12" i="1"/>
  <c r="G11" i="1" s="1"/>
  <c r="F12" i="1"/>
  <c r="E12" i="1"/>
  <c r="D12" i="1"/>
  <c r="C12" i="1"/>
  <c r="AM12" i="1" s="1"/>
  <c r="AN12" i="1" s="1"/>
  <c r="AK10" i="1"/>
  <c r="AJ10" i="1"/>
  <c r="AJ8" i="1" s="1"/>
  <c r="AI10" i="1"/>
  <c r="AI8" i="1" s="1"/>
  <c r="AH10" i="1"/>
  <c r="AG10" i="1"/>
  <c r="AF10" i="1"/>
  <c r="AE10" i="1"/>
  <c r="AD10" i="1"/>
  <c r="AC10" i="1"/>
  <c r="AB10" i="1"/>
  <c r="AA10" i="1"/>
  <c r="Z10" i="1"/>
  <c r="Y10" i="1"/>
  <c r="X10" i="1"/>
  <c r="W10" i="1"/>
  <c r="W8" i="1" s="1"/>
  <c r="V10" i="1"/>
  <c r="U10" i="1"/>
  <c r="T10" i="1"/>
  <c r="S10" i="1"/>
  <c r="S8" i="1" s="1"/>
  <c r="R10" i="1"/>
  <c r="Q10" i="1"/>
  <c r="P10" i="1"/>
  <c r="O10" i="1"/>
  <c r="N10" i="1"/>
  <c r="M10" i="1"/>
  <c r="L10" i="1"/>
  <c r="K10" i="1"/>
  <c r="K8" i="1" s="1"/>
  <c r="J10" i="1"/>
  <c r="I10" i="1"/>
  <c r="H10" i="1"/>
  <c r="G10" i="1"/>
  <c r="G8" i="1" s="1"/>
  <c r="F10" i="1"/>
  <c r="E10" i="1"/>
  <c r="D10" i="1"/>
  <c r="C10" i="1"/>
  <c r="C8" i="1" s="1"/>
  <c r="AK9" i="1"/>
  <c r="AK8" i="1" s="1"/>
  <c r="AH9" i="1"/>
  <c r="AG9" i="1"/>
  <c r="AG8" i="1" s="1"/>
  <c r="AF9" i="1"/>
  <c r="AE9" i="1"/>
  <c r="AD9" i="1"/>
  <c r="AC9" i="1"/>
  <c r="AC8" i="1" s="1"/>
  <c r="AB9" i="1"/>
  <c r="AA9" i="1"/>
  <c r="Z9" i="1"/>
  <c r="Y9" i="1"/>
  <c r="Y8" i="1" s="1"/>
  <c r="X9" i="1"/>
  <c r="W9" i="1"/>
  <c r="V9" i="1"/>
  <c r="U9" i="1"/>
  <c r="U8" i="1" s="1"/>
  <c r="T9" i="1"/>
  <c r="S9" i="1"/>
  <c r="R9" i="1"/>
  <c r="Q9" i="1"/>
  <c r="Q8" i="1" s="1"/>
  <c r="P9" i="1"/>
  <c r="O9" i="1"/>
  <c r="N9" i="1"/>
  <c r="M9" i="1"/>
  <c r="M8" i="1" s="1"/>
  <c r="L9" i="1"/>
  <c r="K9" i="1"/>
  <c r="J9" i="1"/>
  <c r="I9" i="1"/>
  <c r="I8" i="1" s="1"/>
  <c r="H9" i="1"/>
  <c r="G9" i="1"/>
  <c r="F9" i="1"/>
  <c r="E9" i="1"/>
  <c r="E8" i="1" s="1"/>
  <c r="D9" i="1"/>
  <c r="D8" i="1" s="1"/>
  <c r="C9" i="1"/>
  <c r="AL8" i="1"/>
  <c r="AE8" i="1"/>
  <c r="O8" i="1"/>
  <c r="J8" i="1"/>
  <c r="H8" i="1"/>
  <c r="F8" i="1"/>
  <c r="G23" i="1" l="1"/>
  <c r="G24" i="1" s="1"/>
  <c r="W23" i="1"/>
  <c r="W24" i="1" s="1"/>
  <c r="AA8" i="1"/>
  <c r="F11" i="1"/>
  <c r="F23" i="1" s="1"/>
  <c r="F24" i="1" s="1"/>
  <c r="J11" i="1"/>
  <c r="N11" i="1"/>
  <c r="R11" i="1"/>
  <c r="V11" i="1"/>
  <c r="V23" i="1" s="1"/>
  <c r="V24" i="1" s="1"/>
  <c r="Z11" i="1"/>
  <c r="AD11" i="1"/>
  <c r="AH11" i="1"/>
  <c r="AL11" i="1"/>
  <c r="AL23" i="1" s="1"/>
  <c r="AL24" i="1" s="1"/>
  <c r="K23" i="1"/>
  <c r="K24" i="1" s="1"/>
  <c r="S23" i="1"/>
  <c r="S24" i="1" s="1"/>
  <c r="AA23" i="1"/>
  <c r="AA24" i="1" s="1"/>
  <c r="AI23" i="1"/>
  <c r="AI24" i="1" s="1"/>
  <c r="AM10" i="1"/>
  <c r="AN10" i="1" s="1"/>
  <c r="L8" i="1"/>
  <c r="P8" i="1"/>
  <c r="T8" i="1"/>
  <c r="X8" i="1"/>
  <c r="AB8" i="1"/>
  <c r="AF8" i="1"/>
  <c r="AM16" i="1"/>
  <c r="AN16" i="1" s="1"/>
  <c r="AE23" i="1"/>
  <c r="AE24" i="1" s="1"/>
  <c r="E11" i="1"/>
  <c r="I11" i="1"/>
  <c r="M11" i="1"/>
  <c r="M23" i="1" s="1"/>
  <c r="M24" i="1" s="1"/>
  <c r="Q11" i="1"/>
  <c r="U11" i="1"/>
  <c r="U23" i="1" s="1"/>
  <c r="U24" i="1" s="1"/>
  <c r="Y11" i="1"/>
  <c r="Y23" i="1" s="1"/>
  <c r="Y24" i="1" s="1"/>
  <c r="AC11" i="1"/>
  <c r="AG11" i="1"/>
  <c r="AK11" i="1"/>
  <c r="AK23" i="1" s="1"/>
  <c r="AK24" i="1" s="1"/>
  <c r="D11" i="1"/>
  <c r="D23" i="1" s="1"/>
  <c r="D24" i="1" s="1"/>
  <c r="H11" i="1"/>
  <c r="L11" i="1"/>
  <c r="P11" i="1"/>
  <c r="T11" i="1"/>
  <c r="X11" i="1"/>
  <c r="X23" i="1" s="1"/>
  <c r="X24" i="1" s="1"/>
  <c r="AB11" i="1"/>
  <c r="AF11" i="1"/>
  <c r="AJ11" i="1"/>
  <c r="AJ23" i="1" s="1"/>
  <c r="AJ24" i="1" s="1"/>
  <c r="O23" i="1"/>
  <c r="O24" i="1" s="1"/>
  <c r="AN13" i="1"/>
  <c r="AM9" i="1"/>
  <c r="AN9" i="1" s="1"/>
  <c r="AN8" i="1" s="1"/>
  <c r="N8" i="1"/>
  <c r="R8" i="1"/>
  <c r="V8" i="1"/>
  <c r="Z8" i="1"/>
  <c r="Z23" i="1" s="1"/>
  <c r="Z24" i="1" s="1"/>
  <c r="AD8" i="1"/>
  <c r="AD23" i="1" s="1"/>
  <c r="AD24" i="1" s="1"/>
  <c r="AH8" i="1"/>
  <c r="AH23" i="1" s="1"/>
  <c r="AH24" i="1" s="1"/>
  <c r="C11" i="1"/>
  <c r="C23" i="1" s="1"/>
  <c r="C24" i="1" s="1"/>
  <c r="Q23" i="1"/>
  <c r="Q24" i="1" s="1"/>
  <c r="AC23" i="1"/>
  <c r="AC24" i="1" s="1"/>
  <c r="AG23" i="1"/>
  <c r="AG24" i="1" s="1"/>
  <c r="E23" i="1"/>
  <c r="E24" i="1" s="1"/>
  <c r="AM18" i="1"/>
  <c r="AM20" i="1"/>
  <c r="I23" i="1"/>
  <c r="I24" i="1" s="1"/>
  <c r="H23" i="1"/>
  <c r="H24" i="1" s="1"/>
  <c r="J23" i="1"/>
  <c r="J24" i="1" s="1"/>
  <c r="L23" i="1"/>
  <c r="L24" i="1" s="1"/>
  <c r="P23" i="1"/>
  <c r="P24" i="1" s="1"/>
  <c r="R23" i="1"/>
  <c r="R24" i="1" s="1"/>
  <c r="AB23" i="1"/>
  <c r="AB24" i="1" s="1"/>
  <c r="AF23" i="1"/>
  <c r="AF24" i="1" s="1"/>
  <c r="AM15" i="1"/>
  <c r="AN15" i="1" s="1"/>
  <c r="AM17" i="1"/>
  <c r="AN17" i="1" s="1"/>
  <c r="AM19" i="1"/>
  <c r="AN19" i="1" s="1"/>
  <c r="AN18" i="1" s="1"/>
  <c r="AM21" i="1"/>
  <c r="AN21" i="1" s="1"/>
  <c r="AN20" i="1" s="1"/>
  <c r="AM8" i="1" l="1"/>
  <c r="T23" i="1"/>
  <c r="T24" i="1" s="1"/>
  <c r="N23" i="1"/>
  <c r="N24" i="1" s="1"/>
  <c r="AM11" i="1"/>
  <c r="AN11" i="1"/>
  <c r="AN23" i="1" s="1"/>
  <c r="AM24" i="1"/>
  <c r="AM23" i="1" l="1"/>
</calcChain>
</file>

<file path=xl/sharedStrings.xml><?xml version="1.0" encoding="utf-8"?>
<sst xmlns="http://schemas.openxmlformats.org/spreadsheetml/2006/main" count="105" uniqueCount="101">
  <si>
    <t>MADLIENAS PAGASTA PAŠVALDĪBAS PAMATBUDŽETA IZDEVUMU TĀME 2022. GADAM</t>
  </si>
  <si>
    <t>Funkcionālās kategorijas kodi</t>
  </si>
  <si>
    <t>05.000</t>
  </si>
  <si>
    <t>06.000</t>
  </si>
  <si>
    <t>08.000</t>
  </si>
  <si>
    <t>09.000</t>
  </si>
  <si>
    <t>10.000</t>
  </si>
  <si>
    <t>01.111</t>
  </si>
  <si>
    <t>01.891</t>
  </si>
  <si>
    <t>03.600</t>
  </si>
  <si>
    <t>04.5104</t>
  </si>
  <si>
    <t>05.1001</t>
  </si>
  <si>
    <t>05.2002</t>
  </si>
  <si>
    <t>05.300</t>
  </si>
  <si>
    <t>06.3002</t>
  </si>
  <si>
    <t>06.400</t>
  </si>
  <si>
    <t>06.4001</t>
  </si>
  <si>
    <t>06.60002</t>
  </si>
  <si>
    <t>06.60003</t>
  </si>
  <si>
    <t>06.60007</t>
  </si>
  <si>
    <t>06.60010</t>
  </si>
  <si>
    <t>08.1001</t>
  </si>
  <si>
    <t>08.210</t>
  </si>
  <si>
    <t>08.230</t>
  </si>
  <si>
    <t>08.330</t>
  </si>
  <si>
    <t>09.100091</t>
  </si>
  <si>
    <t>09.100092</t>
  </si>
  <si>
    <t>09.219061</t>
  </si>
  <si>
    <t>09.219062</t>
  </si>
  <si>
    <t>09.5106</t>
  </si>
  <si>
    <t>09.620011</t>
  </si>
  <si>
    <t>09.620024</t>
  </si>
  <si>
    <t>09.610011</t>
  </si>
  <si>
    <t>09.82002</t>
  </si>
  <si>
    <t>09.82054</t>
  </si>
  <si>
    <t>10.500</t>
  </si>
  <si>
    <t>10.70001</t>
  </si>
  <si>
    <t>10.70005</t>
  </si>
  <si>
    <t>10.70010</t>
  </si>
  <si>
    <t>40020020</t>
  </si>
  <si>
    <t>Ekonomiskās kategorijas kodi</t>
  </si>
  <si>
    <t>Vadība</t>
  </si>
  <si>
    <t>Izdevumi neparedzētiem gadījumiem</t>
  </si>
  <si>
    <t>Sabiedriskās kārtības un drošības pakalpojumi</t>
  </si>
  <si>
    <t>Autotransports</t>
  </si>
  <si>
    <t>Atkritumu apsaimniekošana</t>
  </si>
  <si>
    <t>Notekūdeņu apsaimniekošana</t>
  </si>
  <si>
    <r>
      <t xml:space="preserve">Ūdensapgāde </t>
    </r>
    <r>
      <rPr>
        <i/>
        <sz val="6"/>
        <rFont val="Arial"/>
        <family val="2"/>
        <charset val="186"/>
      </rPr>
      <t>(KPI "ABZA")</t>
    </r>
  </si>
  <si>
    <t>Ielu apgais mošana</t>
  </si>
  <si>
    <t>Ielu apgaismošana (VF)</t>
  </si>
  <si>
    <r>
      <t xml:space="preserve">Siltumapgāde </t>
    </r>
    <r>
      <rPr>
        <i/>
        <sz val="6"/>
        <rFont val="Arial"/>
        <family val="2"/>
        <charset val="186"/>
      </rPr>
      <t>(KPI "ABZA")</t>
    </r>
  </si>
  <si>
    <t>Kapu saimniecība</t>
  </si>
  <si>
    <t>Īpašuma uzmērīšanai un reģistrēšanai Zemesgrāmatā</t>
  </si>
  <si>
    <t>Saimniecības nodaļa</t>
  </si>
  <si>
    <t>Sporta pasākumi</t>
  </si>
  <si>
    <t>Bibliotēka</t>
  </si>
  <si>
    <t>Kultūras nams</t>
  </si>
  <si>
    <t>Laikraksts "Madlienas Vēstis"</t>
  </si>
  <si>
    <t>VPII Taurenītis pedagoģiskā personāla darba algas un VSAOI</t>
  </si>
  <si>
    <t>VPII Taurenītis</t>
  </si>
  <si>
    <t>Madlienas vidusskolas pedagoģiskā personāla darba algas un VSAOI</t>
  </si>
  <si>
    <t>Madlienas vidusskola</t>
  </si>
  <si>
    <t>Kārļa Kažociņa Madlienas mūzikas un mākslas skolas pedagoģiskā personāla darba algas un VSAOI</t>
  </si>
  <si>
    <t>Kārļa Kažociņa Madlienas mūzikas un mākslas skola</t>
  </si>
  <si>
    <t>Ēdināšanas izdevumi VPII "Taurenītis"</t>
  </si>
  <si>
    <t>Ēdināšanas izdevumi Madlienas vidusskolā</t>
  </si>
  <si>
    <t>Skolēnu pārvadājumi</t>
  </si>
  <si>
    <t>Projekts PUMPURS</t>
  </si>
  <si>
    <t>ERASMUS projekts</t>
  </si>
  <si>
    <t>Atbalsts bezdarba gadījumā</t>
  </si>
  <si>
    <t>Sociālais dienests</t>
  </si>
  <si>
    <t>VTP "Madliena"</t>
  </si>
  <si>
    <t>Sabiedriskās organizācijas</t>
  </si>
  <si>
    <t>KOPĀ   2022</t>
  </si>
  <si>
    <r>
      <t xml:space="preserve">KOPĀ 2022 </t>
    </r>
    <r>
      <rPr>
        <sz val="6"/>
        <rFont val="Arial"/>
        <family val="2"/>
        <charset val="186"/>
      </rPr>
      <t xml:space="preserve"> (bez iekšējiem norēķiniem)</t>
    </r>
  </si>
  <si>
    <t>Iekšējie norēķini</t>
  </si>
  <si>
    <t>Kredīts</t>
  </si>
  <si>
    <t>Apgrozāmie līdzekļi gada beigās</t>
  </si>
  <si>
    <t>ATLĪDZĪBA</t>
  </si>
  <si>
    <t>Atalgojums</t>
  </si>
  <si>
    <t>Darba devēja valsts sociālās apdrošināšanas obligātās iemaksas, sociāla rakstura pabalsti un kompensācijas</t>
  </si>
  <si>
    <t>PRECES UN PAKALPOJUMI</t>
  </si>
  <si>
    <t>Komandējumi un dienesta braucieni</t>
  </si>
  <si>
    <t>Pakalpojumi</t>
  </si>
  <si>
    <t>t.sk. ūdens un kanalizācija</t>
  </si>
  <si>
    <t>Krājumi, materiāli, energoresursi, prece, biroja preces un inventārs, ko neuzskaita kodā 5000</t>
  </si>
  <si>
    <t>Grāmatas un žurnāli</t>
  </si>
  <si>
    <t>Budžeta iestāžu nodokļu maksājumi</t>
  </si>
  <si>
    <t>PAMATKAPITĀLA VEIDOŠANA</t>
  </si>
  <si>
    <t>Pamatlīdzekļi</t>
  </si>
  <si>
    <t>SOCIĀLIE PABALSTI</t>
  </si>
  <si>
    <t>Pārējie klasifikācijā neminētie maksājumi iedzīvotājiem natūrā un kompensācijas</t>
  </si>
  <si>
    <t>Uzturēšanās izdevumu transferti</t>
  </si>
  <si>
    <t>KOPĀ 2022. GADĀ</t>
  </si>
  <si>
    <t>Kopā 2022.g. bez iekšējiem norēķiniem</t>
  </si>
  <si>
    <t>Ogres novada Madlienas pagasta pārvaldes vadītāja p.i.                           V. Ancāns</t>
  </si>
  <si>
    <t>Pielikums pielikumam Nr. 2</t>
  </si>
  <si>
    <t>Autotransports (VF)</t>
  </si>
  <si>
    <t>Atkritumu apsaimniekošana (VF)</t>
  </si>
  <si>
    <t>Notekūdeņu apsaimniekošana (VF)</t>
  </si>
  <si>
    <t>Vides aizsardzība (VF)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</si>
</sst>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6"/>
      <name val="Arial"/>
      <family val="2"/>
      <charset val="186"/>
    </font>
    <font>
      <b/>
      <sz val="6"/>
      <name val="Arial"/>
      <family val="2"/>
      <charset val="186"/>
    </font>
    <font>
      <i/>
      <sz val="6"/>
      <name val="Arial"/>
      <family val="2"/>
      <charset val="186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/>
    <xf numFmtId="0" fontId="2" fillId="0" borderId="5" xfId="0" applyFont="1" applyBorder="1" applyAlignment="1">
      <alignment horizontal="center" vertical="center" textRotation="90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6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1" fontId="3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0" fontId="3" fillId="3" borderId="1" xfId="0" applyFont="1" applyFill="1" applyBorder="1" applyAlignment="1">
      <alignment horizontal="center" wrapText="1"/>
    </xf>
    <xf numFmtId="1" fontId="2" fillId="0" borderId="0" xfId="0" applyNumberFormat="1" applyFont="1"/>
    <xf numFmtId="0" fontId="2" fillId="0" borderId="0" xfId="0" applyFont="1" applyFill="1" applyBorder="1"/>
    <xf numFmtId="0" fontId="3" fillId="0" borderId="0" xfId="0" applyFont="1" applyFill="1" applyBorder="1" applyAlignment="1">
      <alignment horizontal="right" wrapText="1"/>
    </xf>
    <xf numFmtId="1" fontId="3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center"/>
    </xf>
    <xf numFmtId="1" fontId="2" fillId="0" borderId="0" xfId="1" applyNumberFormat="1" applyFont="1" applyFill="1" applyBorder="1" applyAlignment="1">
      <alignment horizontal="center"/>
    </xf>
    <xf numFmtId="0" fontId="2" fillId="0" borderId="0" xfId="0" applyFont="1" applyBorder="1"/>
    <xf numFmtId="0" fontId="3" fillId="0" borderId="0" xfId="0" applyFont="1" applyFill="1" applyBorder="1" applyAlignment="1">
      <alignment horizontal="center"/>
    </xf>
    <xf numFmtId="1" fontId="2" fillId="0" borderId="0" xfId="0" applyNumberFormat="1" applyFont="1" applyFill="1" applyBorder="1"/>
    <xf numFmtId="1" fontId="3" fillId="0" borderId="0" xfId="0" applyNumberFormat="1" applyFont="1" applyFill="1" applyBorder="1"/>
    <xf numFmtId="0" fontId="2" fillId="4" borderId="1" xfId="0" applyFont="1" applyFill="1" applyBorder="1" applyAlignment="1">
      <alignment horizontal="center" vertical="center" textRotation="90"/>
    </xf>
    <xf numFmtId="0" fontId="2" fillId="4" borderId="1" xfId="0" applyFont="1" applyFill="1" applyBorder="1" applyAlignment="1">
      <alignment horizontal="center" vertical="center" textRotation="90" wrapText="1"/>
    </xf>
    <xf numFmtId="0" fontId="2" fillId="4" borderId="5" xfId="0" applyFont="1" applyFill="1" applyBorder="1" applyAlignment="1">
      <alignment horizontal="center" vertical="center" textRotation="90" wrapText="1"/>
    </xf>
    <xf numFmtId="0" fontId="2" fillId="4" borderId="5" xfId="0" applyFont="1" applyFill="1" applyBorder="1" applyAlignment="1">
      <alignment horizontal="center" vertical="center" textRotation="90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0" xfId="0" applyFont="1"/>
  </cellXfs>
  <cellStyles count="2">
    <cellStyle name="Parasts" xfId="0" builtinId="0"/>
    <cellStyle name="Procent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ZERVE\Budzets%202022\Budzeta%20taame%202022.%20gad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ņ."/>
      <sheetName val="VTP Madliena tame"/>
      <sheetName val="Ieņ ar pans."/>
      <sheetName val="Izdevumi"/>
      <sheetName val="IzdEKK"/>
      <sheetName val="IzdEKKar pans."/>
      <sheetName val="Algu fonds"/>
      <sheetName val="Priorit. "/>
    </sheetNames>
    <sheetDataSet>
      <sheetData sheetId="0" refreshError="1"/>
      <sheetData sheetId="1">
        <row r="30">
          <cell r="G30">
            <v>370839</v>
          </cell>
        </row>
        <row r="40">
          <cell r="G40">
            <v>108003</v>
          </cell>
        </row>
        <row r="47">
          <cell r="G47">
            <v>0</v>
          </cell>
        </row>
        <row r="54">
          <cell r="G54">
            <v>58860</v>
          </cell>
        </row>
        <row r="90">
          <cell r="G90">
            <v>132250</v>
          </cell>
        </row>
        <row r="110">
          <cell r="G110">
            <v>0</v>
          </cell>
        </row>
        <row r="126">
          <cell r="G126">
            <v>4500</v>
          </cell>
        </row>
      </sheetData>
      <sheetData sheetId="2"/>
      <sheetData sheetId="3"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40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200</v>
          </cell>
          <cell r="AB18">
            <v>0</v>
          </cell>
          <cell r="AC18">
            <v>50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15000</v>
          </cell>
          <cell r="AI18">
            <v>0</v>
          </cell>
          <cell r="AJ18">
            <v>0</v>
          </cell>
          <cell r="AL18">
            <v>0</v>
          </cell>
        </row>
        <row r="25">
          <cell r="C25">
            <v>3554</v>
          </cell>
          <cell r="D25">
            <v>0</v>
          </cell>
          <cell r="E25">
            <v>4200</v>
          </cell>
          <cell r="F25">
            <v>12905</v>
          </cell>
          <cell r="G25">
            <v>43515</v>
          </cell>
          <cell r="H25">
            <v>77651</v>
          </cell>
          <cell r="I25">
            <v>19642</v>
          </cell>
          <cell r="J25">
            <v>16140</v>
          </cell>
          <cell r="K25">
            <v>0</v>
          </cell>
          <cell r="L25">
            <v>0</v>
          </cell>
          <cell r="M25">
            <v>15299</v>
          </cell>
          <cell r="N25">
            <v>6225</v>
          </cell>
          <cell r="O25">
            <v>3000</v>
          </cell>
          <cell r="P25">
            <v>139600</v>
          </cell>
          <cell r="Q25">
            <v>5950</v>
          </cell>
          <cell r="R25">
            <v>2000</v>
          </cell>
          <cell r="S25">
            <v>51255</v>
          </cell>
          <cell r="T25">
            <v>680</v>
          </cell>
          <cell r="U25">
            <v>2799</v>
          </cell>
          <cell r="V25">
            <v>36098</v>
          </cell>
          <cell r="W25">
            <v>1750</v>
          </cell>
          <cell r="X25">
            <v>0</v>
          </cell>
          <cell r="Y25">
            <v>22740</v>
          </cell>
          <cell r="Z25">
            <v>0</v>
          </cell>
          <cell r="AA25">
            <v>86949</v>
          </cell>
          <cell r="AB25">
            <v>0</v>
          </cell>
          <cell r="AC25">
            <v>16512</v>
          </cell>
          <cell r="AD25">
            <v>0</v>
          </cell>
          <cell r="AE25">
            <v>4990</v>
          </cell>
          <cell r="AF25">
            <v>3981</v>
          </cell>
          <cell r="AG25">
            <v>0</v>
          </cell>
          <cell r="AH25">
            <v>34406</v>
          </cell>
          <cell r="AI25">
            <v>0</v>
          </cell>
          <cell r="AJ25">
            <v>683</v>
          </cell>
          <cell r="AK25">
            <v>0</v>
          </cell>
          <cell r="AL25">
            <v>2100</v>
          </cell>
        </row>
        <row r="29">
          <cell r="S29">
            <v>425</v>
          </cell>
          <cell r="V29">
            <v>230</v>
          </cell>
          <cell r="Y29">
            <v>1700</v>
          </cell>
          <cell r="AA29">
            <v>1500</v>
          </cell>
          <cell r="AC29">
            <v>400</v>
          </cell>
        </row>
        <row r="58">
          <cell r="C58">
            <v>3850</v>
          </cell>
          <cell r="D58">
            <v>0</v>
          </cell>
          <cell r="E58">
            <v>0</v>
          </cell>
          <cell r="F58">
            <v>9940</v>
          </cell>
          <cell r="G58">
            <v>7800</v>
          </cell>
          <cell r="H58">
            <v>0</v>
          </cell>
          <cell r="I58">
            <v>0</v>
          </cell>
          <cell r="J58">
            <v>5950</v>
          </cell>
          <cell r="K58">
            <v>0</v>
          </cell>
          <cell r="L58">
            <v>0</v>
          </cell>
          <cell r="M58">
            <v>3860</v>
          </cell>
          <cell r="N58">
            <v>0</v>
          </cell>
          <cell r="O58">
            <v>400</v>
          </cell>
          <cell r="P58">
            <v>0</v>
          </cell>
          <cell r="Q58">
            <v>300</v>
          </cell>
          <cell r="R58">
            <v>0</v>
          </cell>
          <cell r="S58">
            <v>11010</v>
          </cell>
          <cell r="T58">
            <v>2930</v>
          </cell>
          <cell r="U58">
            <v>988</v>
          </cell>
          <cell r="V58">
            <v>12611</v>
          </cell>
          <cell r="W58">
            <v>0</v>
          </cell>
          <cell r="X58">
            <v>0</v>
          </cell>
          <cell r="Y58">
            <v>8984</v>
          </cell>
          <cell r="Z58">
            <v>0</v>
          </cell>
          <cell r="AA58">
            <v>25407</v>
          </cell>
          <cell r="AB58">
            <v>0</v>
          </cell>
          <cell r="AC58">
            <v>8088</v>
          </cell>
          <cell r="AD58">
            <v>17600</v>
          </cell>
          <cell r="AE58">
            <v>32193</v>
          </cell>
          <cell r="AF58">
            <v>6880</v>
          </cell>
          <cell r="AG58">
            <v>0</v>
          </cell>
          <cell r="AH58">
            <v>0</v>
          </cell>
          <cell r="AI58">
            <v>0</v>
          </cell>
          <cell r="AJ58">
            <v>1100</v>
          </cell>
          <cell r="AK58">
            <v>0</v>
          </cell>
          <cell r="AL58">
            <v>450</v>
          </cell>
        </row>
        <row r="76">
          <cell r="U76">
            <v>1000</v>
          </cell>
          <cell r="AA76">
            <v>130</v>
          </cell>
        </row>
        <row r="77">
          <cell r="C77">
            <v>1100</v>
          </cell>
          <cell r="D77">
            <v>0</v>
          </cell>
          <cell r="E77">
            <v>0</v>
          </cell>
          <cell r="F77">
            <v>894</v>
          </cell>
          <cell r="G77">
            <v>0</v>
          </cell>
          <cell r="H77">
            <v>0</v>
          </cell>
          <cell r="I77">
            <v>0</v>
          </cell>
          <cell r="J77">
            <v>1920</v>
          </cell>
          <cell r="K77">
            <v>0</v>
          </cell>
          <cell r="L77">
            <v>0</v>
          </cell>
          <cell r="M77">
            <v>3487</v>
          </cell>
          <cell r="N77">
            <v>0</v>
          </cell>
          <cell r="O77">
            <v>0</v>
          </cell>
          <cell r="P77">
            <v>500</v>
          </cell>
          <cell r="Q77">
            <v>160</v>
          </cell>
          <cell r="R77">
            <v>179</v>
          </cell>
          <cell r="S77">
            <v>1500</v>
          </cell>
          <cell r="T77">
            <v>0</v>
          </cell>
          <cell r="U77">
            <v>5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43</v>
          </cell>
          <cell r="AD77">
            <v>0</v>
          </cell>
          <cell r="AE77">
            <v>0</v>
          </cell>
          <cell r="AF77">
            <v>231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</row>
        <row r="82">
          <cell r="C82">
            <v>0</v>
          </cell>
          <cell r="D82">
            <v>0</v>
          </cell>
          <cell r="E82">
            <v>0</v>
          </cell>
          <cell r="F82">
            <v>13800</v>
          </cell>
          <cell r="G82">
            <v>17975</v>
          </cell>
          <cell r="H82">
            <v>0</v>
          </cell>
          <cell r="I82">
            <v>0</v>
          </cell>
          <cell r="J82">
            <v>0</v>
          </cell>
          <cell r="K82">
            <v>44164</v>
          </cell>
          <cell r="L82">
            <v>0</v>
          </cell>
          <cell r="M82">
            <v>2200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3200</v>
          </cell>
          <cell r="T82">
            <v>0</v>
          </cell>
          <cell r="U82">
            <v>2600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7400</v>
          </cell>
          <cell r="AB82">
            <v>0</v>
          </cell>
          <cell r="AC82">
            <v>226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</row>
        <row r="94">
          <cell r="C94">
            <v>500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</row>
      </sheetData>
      <sheetData sheetId="4">
        <row r="7">
          <cell r="C7">
            <v>108544</v>
          </cell>
          <cell r="F7">
            <v>26445</v>
          </cell>
          <cell r="G7">
            <v>2174</v>
          </cell>
          <cell r="J7">
            <v>15186</v>
          </cell>
          <cell r="M7">
            <v>11921</v>
          </cell>
          <cell r="Q7">
            <v>7470</v>
          </cell>
          <cell r="S7">
            <v>42781</v>
          </cell>
          <cell r="U7">
            <v>19448</v>
          </cell>
          <cell r="V7">
            <v>70447</v>
          </cell>
          <cell r="W7">
            <v>2049</v>
          </cell>
          <cell r="X7">
            <v>33370</v>
          </cell>
          <cell r="Y7">
            <v>242663</v>
          </cell>
          <cell r="Z7">
            <v>243032</v>
          </cell>
          <cell r="AA7">
            <v>111832</v>
          </cell>
          <cell r="AB7">
            <v>69717</v>
          </cell>
          <cell r="AC7">
            <v>89699</v>
          </cell>
          <cell r="AE7">
            <v>27141</v>
          </cell>
          <cell r="AF7">
            <v>5566</v>
          </cell>
          <cell r="AG7">
            <v>1332</v>
          </cell>
        </row>
        <row r="8">
          <cell r="C8">
            <v>31608</v>
          </cell>
          <cell r="D8">
            <v>5551</v>
          </cell>
          <cell r="F8">
            <v>7626</v>
          </cell>
          <cell r="G8">
            <v>524</v>
          </cell>
          <cell r="J8">
            <v>3908</v>
          </cell>
          <cell r="M8">
            <v>3492</v>
          </cell>
          <cell r="Q8">
            <v>2184</v>
          </cell>
          <cell r="S8">
            <v>11855</v>
          </cell>
          <cell r="U8">
            <v>5435</v>
          </cell>
          <cell r="V8">
            <v>20586</v>
          </cell>
          <cell r="W8">
            <v>483</v>
          </cell>
          <cell r="X8">
            <v>7872</v>
          </cell>
          <cell r="Y8">
            <v>73542</v>
          </cell>
          <cell r="Z8">
            <v>57331</v>
          </cell>
          <cell r="AA8">
            <v>45928</v>
          </cell>
          <cell r="AB8">
            <v>16446</v>
          </cell>
          <cell r="AC8">
            <v>30400</v>
          </cell>
          <cell r="AE8">
            <v>7760</v>
          </cell>
          <cell r="AF8">
            <v>1313</v>
          </cell>
          <cell r="AG8">
            <v>315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5"/>
  <sheetViews>
    <sheetView tabSelected="1" workbookViewId="0">
      <selection activeCell="L2" sqref="L2"/>
    </sheetView>
  </sheetViews>
  <sheetFormatPr defaultRowHeight="8.25" x14ac:dyDescent="0.15"/>
  <cols>
    <col min="1" max="1" width="3.7109375" style="1" bestFit="1" customWidth="1"/>
    <col min="2" max="2" width="18.28515625" style="1" customWidth="1"/>
    <col min="3" max="3" width="5.140625" style="1" bestFit="1" customWidth="1"/>
    <col min="4" max="5" width="4" style="1" bestFit="1" customWidth="1"/>
    <col min="6" max="6" width="4.5703125" style="1" bestFit="1" customWidth="1"/>
    <col min="7" max="7" width="4.5703125" style="1" customWidth="1"/>
    <col min="8" max="8" width="4.5703125" style="1" bestFit="1" customWidth="1"/>
    <col min="9" max="9" width="4.5703125" style="1" customWidth="1"/>
    <col min="10" max="10" width="4.5703125" style="1" bestFit="1" customWidth="1"/>
    <col min="11" max="12" width="4.5703125" style="1" customWidth="1"/>
    <col min="13" max="13" width="4.5703125" style="1" bestFit="1" customWidth="1"/>
    <col min="14" max="14" width="4.85546875" style="1" bestFit="1" customWidth="1"/>
    <col min="15" max="15" width="4" style="1" customWidth="1"/>
    <col min="16" max="19" width="5.140625" style="1" bestFit="1" customWidth="1"/>
    <col min="20" max="20" width="4.5703125" style="1" bestFit="1" customWidth="1"/>
    <col min="21" max="21" width="4.85546875" style="1" bestFit="1" customWidth="1"/>
    <col min="22" max="22" width="5.140625" style="1" bestFit="1" customWidth="1"/>
    <col min="23" max="23" width="4" style="1" bestFit="1" customWidth="1"/>
    <col min="24" max="24" width="5.5703125" style="1" bestFit="1" customWidth="1"/>
    <col min="25" max="25" width="5.7109375" style="1" bestFit="1" customWidth="1"/>
    <col min="26" max="26" width="5.5703125" style="1" bestFit="1" customWidth="1"/>
    <col min="27" max="27" width="5.7109375" style="1" bestFit="1" customWidth="1"/>
    <col min="28" max="28" width="5" style="1" bestFit="1" customWidth="1"/>
    <col min="29" max="29" width="5.140625" style="1" bestFit="1" customWidth="1"/>
    <col min="30" max="32" width="4.5703125" style="1" bestFit="1" customWidth="1"/>
    <col min="33" max="33" width="4.5703125" style="1" customWidth="1"/>
    <col min="34" max="34" width="5.140625" style="1" customWidth="1"/>
    <col min="35" max="35" width="4" style="1" bestFit="1" customWidth="1"/>
    <col min="36" max="36" width="5.140625" style="1" bestFit="1" customWidth="1"/>
    <col min="37" max="37" width="6.28515625" style="1" bestFit="1" customWidth="1"/>
    <col min="38" max="38" width="5.140625" style="1" bestFit="1" customWidth="1"/>
    <col min="39" max="39" width="6.85546875" style="1" bestFit="1" customWidth="1"/>
    <col min="40" max="40" width="11" style="1" bestFit="1" customWidth="1"/>
    <col min="41" max="41" width="4.140625" style="1" bestFit="1" customWidth="1"/>
    <col min="42" max="42" width="5.28515625" style="1" bestFit="1" customWidth="1"/>
    <col min="43" max="43" width="4.140625" style="1" bestFit="1" customWidth="1"/>
    <col min="44" max="16384" width="9.140625" style="1"/>
  </cols>
  <sheetData>
    <row r="1" spans="1:43" ht="12.75" x14ac:dyDescent="0.2">
      <c r="B1" s="69" t="s">
        <v>96</v>
      </c>
    </row>
    <row r="3" spans="1:43" x14ac:dyDescent="0.15">
      <c r="B3" s="2" t="s">
        <v>0</v>
      </c>
      <c r="C3" s="2"/>
    </row>
    <row r="4" spans="1:43" x14ac:dyDescent="0.15">
      <c r="A4" s="3"/>
      <c r="B4" s="4"/>
      <c r="C4" s="4"/>
    </row>
    <row r="5" spans="1:43" x14ac:dyDescent="0.15">
      <c r="A5" s="63"/>
      <c r="B5" s="64" t="s">
        <v>1</v>
      </c>
      <c r="C5" s="5"/>
      <c r="D5" s="6"/>
      <c r="E5" s="6"/>
      <c r="F5" s="7"/>
      <c r="G5" s="8"/>
      <c r="H5" s="65" t="s">
        <v>2</v>
      </c>
      <c r="I5" s="66"/>
      <c r="J5" s="67"/>
      <c r="K5" s="8"/>
      <c r="L5" s="8"/>
      <c r="M5" s="65" t="s">
        <v>3</v>
      </c>
      <c r="N5" s="66"/>
      <c r="O5" s="66"/>
      <c r="P5" s="66"/>
      <c r="Q5" s="66"/>
      <c r="R5" s="66"/>
      <c r="S5" s="66"/>
      <c r="T5" s="65" t="s">
        <v>4</v>
      </c>
      <c r="U5" s="66"/>
      <c r="V5" s="66"/>
      <c r="W5" s="7"/>
      <c r="X5" s="68" t="s">
        <v>5</v>
      </c>
      <c r="Y5" s="68"/>
      <c r="Z5" s="68"/>
      <c r="AA5" s="68"/>
      <c r="AB5" s="68"/>
      <c r="AC5" s="68"/>
      <c r="AD5" s="6"/>
      <c r="AE5" s="6"/>
      <c r="AF5" s="6"/>
      <c r="AG5" s="9"/>
      <c r="AH5" s="6"/>
      <c r="AI5" s="6"/>
      <c r="AJ5" s="10" t="s">
        <v>6</v>
      </c>
      <c r="AK5" s="6"/>
      <c r="AL5" s="10"/>
      <c r="AM5" s="9"/>
      <c r="AN5" s="9"/>
      <c r="AO5" s="9"/>
      <c r="AP5" s="63"/>
      <c r="AQ5" s="63"/>
    </row>
    <row r="6" spans="1:43" x14ac:dyDescent="0.15">
      <c r="A6" s="63"/>
      <c r="B6" s="64"/>
      <c r="C6" s="11" t="s">
        <v>7</v>
      </c>
      <c r="D6" s="12" t="s">
        <v>8</v>
      </c>
      <c r="E6" s="13" t="s">
        <v>9</v>
      </c>
      <c r="F6" s="12" t="s">
        <v>10</v>
      </c>
      <c r="G6" s="12" t="s">
        <v>10</v>
      </c>
      <c r="H6" s="12" t="s">
        <v>11</v>
      </c>
      <c r="I6" s="12" t="s">
        <v>11</v>
      </c>
      <c r="J6" s="12" t="s">
        <v>12</v>
      </c>
      <c r="K6" s="12" t="s">
        <v>12</v>
      </c>
      <c r="L6" s="12" t="s">
        <v>13</v>
      </c>
      <c r="M6" s="12" t="s">
        <v>14</v>
      </c>
      <c r="N6" s="12" t="s">
        <v>15</v>
      </c>
      <c r="O6" s="12" t="s">
        <v>16</v>
      </c>
      <c r="P6" s="12" t="s">
        <v>17</v>
      </c>
      <c r="Q6" s="12" t="s">
        <v>18</v>
      </c>
      <c r="R6" s="12" t="s">
        <v>19</v>
      </c>
      <c r="S6" s="12" t="s">
        <v>20</v>
      </c>
      <c r="T6" s="12" t="s">
        <v>21</v>
      </c>
      <c r="U6" s="12" t="s">
        <v>22</v>
      </c>
      <c r="V6" s="12" t="s">
        <v>23</v>
      </c>
      <c r="W6" s="12" t="s">
        <v>24</v>
      </c>
      <c r="X6" s="12" t="s">
        <v>25</v>
      </c>
      <c r="Y6" s="12" t="s">
        <v>26</v>
      </c>
      <c r="Z6" s="12" t="s">
        <v>27</v>
      </c>
      <c r="AA6" s="12" t="s">
        <v>28</v>
      </c>
      <c r="AB6" s="12" t="s">
        <v>29</v>
      </c>
      <c r="AC6" s="12" t="s">
        <v>29</v>
      </c>
      <c r="AD6" s="12" t="s">
        <v>30</v>
      </c>
      <c r="AE6" s="12" t="s">
        <v>31</v>
      </c>
      <c r="AF6" s="12" t="s">
        <v>32</v>
      </c>
      <c r="AG6" s="12" t="s">
        <v>33</v>
      </c>
      <c r="AH6" s="12" t="s">
        <v>34</v>
      </c>
      <c r="AI6" s="12" t="s">
        <v>35</v>
      </c>
      <c r="AJ6" s="12" t="s">
        <v>36</v>
      </c>
      <c r="AK6" s="12" t="s">
        <v>37</v>
      </c>
      <c r="AL6" s="12" t="s">
        <v>38</v>
      </c>
      <c r="AM6" s="9"/>
      <c r="AN6" s="9"/>
      <c r="AO6" s="9"/>
      <c r="AP6" s="14" t="s">
        <v>39</v>
      </c>
      <c r="AQ6" s="15"/>
    </row>
    <row r="7" spans="1:43" ht="144.75" customHeight="1" x14ac:dyDescent="0.15">
      <c r="A7" s="16" t="s">
        <v>40</v>
      </c>
      <c r="C7" s="55" t="s">
        <v>41</v>
      </c>
      <c r="D7" s="56" t="s">
        <v>42</v>
      </c>
      <c r="E7" s="57" t="s">
        <v>43</v>
      </c>
      <c r="F7" s="57" t="s">
        <v>44</v>
      </c>
      <c r="G7" s="57" t="s">
        <v>97</v>
      </c>
      <c r="H7" s="58" t="s">
        <v>45</v>
      </c>
      <c r="I7" s="58" t="s">
        <v>98</v>
      </c>
      <c r="J7" s="58" t="s">
        <v>46</v>
      </c>
      <c r="K7" s="58" t="s">
        <v>99</v>
      </c>
      <c r="L7" s="58" t="s">
        <v>100</v>
      </c>
      <c r="M7" s="58" t="s">
        <v>47</v>
      </c>
      <c r="N7" s="57" t="s">
        <v>48</v>
      </c>
      <c r="O7" s="57" t="s">
        <v>49</v>
      </c>
      <c r="P7" s="57" t="s">
        <v>50</v>
      </c>
      <c r="Q7" s="57" t="s">
        <v>51</v>
      </c>
      <c r="R7" s="57" t="s">
        <v>52</v>
      </c>
      <c r="S7" s="57" t="s">
        <v>53</v>
      </c>
      <c r="T7" s="57" t="s">
        <v>54</v>
      </c>
      <c r="U7" s="57" t="s">
        <v>55</v>
      </c>
      <c r="V7" s="57" t="s">
        <v>56</v>
      </c>
      <c r="W7" s="57" t="s">
        <v>57</v>
      </c>
      <c r="X7" s="57" t="s">
        <v>58</v>
      </c>
      <c r="Y7" s="57" t="s">
        <v>59</v>
      </c>
      <c r="Z7" s="57" t="s">
        <v>60</v>
      </c>
      <c r="AA7" s="57" t="s">
        <v>61</v>
      </c>
      <c r="AB7" s="57" t="s">
        <v>62</v>
      </c>
      <c r="AC7" s="57" t="s">
        <v>63</v>
      </c>
      <c r="AD7" s="57" t="s">
        <v>64</v>
      </c>
      <c r="AE7" s="57" t="s">
        <v>65</v>
      </c>
      <c r="AF7" s="57" t="s">
        <v>66</v>
      </c>
      <c r="AG7" s="57" t="s">
        <v>67</v>
      </c>
      <c r="AH7" s="57" t="s">
        <v>68</v>
      </c>
      <c r="AI7" s="57" t="s">
        <v>69</v>
      </c>
      <c r="AJ7" s="57" t="s">
        <v>70</v>
      </c>
      <c r="AK7" s="57" t="s">
        <v>71</v>
      </c>
      <c r="AL7" s="57" t="s">
        <v>72</v>
      </c>
      <c r="AM7" s="59" t="s">
        <v>73</v>
      </c>
      <c r="AN7" s="60" t="s">
        <v>74</v>
      </c>
      <c r="AO7" s="56" t="s">
        <v>75</v>
      </c>
      <c r="AP7" s="61" t="s">
        <v>76</v>
      </c>
      <c r="AQ7" s="56" t="s">
        <v>77</v>
      </c>
    </row>
    <row r="8" spans="1:43" s="23" customFormat="1" x14ac:dyDescent="0.15">
      <c r="A8" s="17">
        <v>1000</v>
      </c>
      <c r="B8" s="18" t="s">
        <v>78</v>
      </c>
      <c r="C8" s="19">
        <f t="shared" ref="C8:AL8" si="0">SUM(C9:C10)</f>
        <v>140152</v>
      </c>
      <c r="D8" s="20">
        <f t="shared" si="0"/>
        <v>5551</v>
      </c>
      <c r="E8" s="20">
        <f t="shared" si="0"/>
        <v>0</v>
      </c>
      <c r="F8" s="21">
        <f t="shared" si="0"/>
        <v>34071</v>
      </c>
      <c r="G8" s="21">
        <f t="shared" si="0"/>
        <v>2698</v>
      </c>
      <c r="H8" s="21">
        <f t="shared" si="0"/>
        <v>0</v>
      </c>
      <c r="I8" s="21">
        <f t="shared" si="0"/>
        <v>0</v>
      </c>
      <c r="J8" s="21">
        <f t="shared" si="0"/>
        <v>19094</v>
      </c>
      <c r="K8" s="21">
        <f t="shared" si="0"/>
        <v>0</v>
      </c>
      <c r="L8" s="21">
        <f t="shared" si="0"/>
        <v>0</v>
      </c>
      <c r="M8" s="21">
        <f t="shared" si="0"/>
        <v>15413</v>
      </c>
      <c r="N8" s="21">
        <f t="shared" si="0"/>
        <v>0</v>
      </c>
      <c r="O8" s="21">
        <f t="shared" si="0"/>
        <v>0</v>
      </c>
      <c r="P8" s="21">
        <f t="shared" si="0"/>
        <v>0</v>
      </c>
      <c r="Q8" s="21">
        <f t="shared" si="0"/>
        <v>9654</v>
      </c>
      <c r="R8" s="21">
        <f t="shared" si="0"/>
        <v>0</v>
      </c>
      <c r="S8" s="21">
        <f t="shared" si="0"/>
        <v>54636</v>
      </c>
      <c r="T8" s="21">
        <f t="shared" si="0"/>
        <v>0</v>
      </c>
      <c r="U8" s="21">
        <f t="shared" si="0"/>
        <v>24883</v>
      </c>
      <c r="V8" s="21">
        <f t="shared" si="0"/>
        <v>91033</v>
      </c>
      <c r="W8" s="21">
        <f t="shared" si="0"/>
        <v>2532</v>
      </c>
      <c r="X8" s="21">
        <f t="shared" si="0"/>
        <v>41242</v>
      </c>
      <c r="Y8" s="21">
        <f t="shared" si="0"/>
        <v>316205</v>
      </c>
      <c r="Z8" s="21">
        <f t="shared" si="0"/>
        <v>300363</v>
      </c>
      <c r="AA8" s="21">
        <f t="shared" si="0"/>
        <v>157760</v>
      </c>
      <c r="AB8" s="21">
        <f t="shared" si="0"/>
        <v>86163</v>
      </c>
      <c r="AC8" s="21">
        <f t="shared" si="0"/>
        <v>120099</v>
      </c>
      <c r="AD8" s="21">
        <f t="shared" si="0"/>
        <v>0</v>
      </c>
      <c r="AE8" s="21">
        <f>SUM(AE9:AE10)</f>
        <v>34901</v>
      </c>
      <c r="AF8" s="21">
        <f t="shared" si="0"/>
        <v>6879</v>
      </c>
      <c r="AG8" s="21">
        <f t="shared" si="0"/>
        <v>1647</v>
      </c>
      <c r="AH8" s="21">
        <f t="shared" si="0"/>
        <v>0</v>
      </c>
      <c r="AI8" s="21">
        <f t="shared" si="0"/>
        <v>0</v>
      </c>
      <c r="AJ8" s="21">
        <f>SUM(AJ9:AJ10)</f>
        <v>0</v>
      </c>
      <c r="AK8" s="21">
        <f t="shared" si="0"/>
        <v>478842</v>
      </c>
      <c r="AL8" s="21">
        <f t="shared" si="0"/>
        <v>0</v>
      </c>
      <c r="AM8" s="21">
        <f t="shared" ref="AM8:AM24" si="1">SUM(C8:AL8)</f>
        <v>1943818</v>
      </c>
      <c r="AN8" s="21">
        <f>SUM(AN9:AN10)</f>
        <v>1943818</v>
      </c>
      <c r="AO8" s="22"/>
      <c r="AP8" s="21"/>
      <c r="AQ8" s="21"/>
    </row>
    <row r="9" spans="1:43" x14ac:dyDescent="0.15">
      <c r="A9" s="9">
        <v>1100</v>
      </c>
      <c r="B9" s="24" t="s">
        <v>79</v>
      </c>
      <c r="C9" s="25">
        <f>[1]IzdEKK!C7</f>
        <v>108544</v>
      </c>
      <c r="D9" s="25">
        <f>[1]IzdEKK!D7</f>
        <v>0</v>
      </c>
      <c r="E9" s="25">
        <f>[1]IzdEKK!E7</f>
        <v>0</v>
      </c>
      <c r="F9" s="25">
        <f>[1]IzdEKK!F7</f>
        <v>26445</v>
      </c>
      <c r="G9" s="25">
        <f>[1]IzdEKK!G7</f>
        <v>2174</v>
      </c>
      <c r="H9" s="25">
        <f>[1]IzdEKK!H7</f>
        <v>0</v>
      </c>
      <c r="I9" s="25">
        <f>[1]IzdEKK!I7</f>
        <v>0</v>
      </c>
      <c r="J9" s="25">
        <f>[1]IzdEKK!J7</f>
        <v>15186</v>
      </c>
      <c r="K9" s="25">
        <f>[1]IzdEKK!K7</f>
        <v>0</v>
      </c>
      <c r="L9" s="25">
        <f>[1]IzdEKK!L7</f>
        <v>0</v>
      </c>
      <c r="M9" s="25">
        <f>[1]IzdEKK!M7</f>
        <v>11921</v>
      </c>
      <c r="N9" s="25">
        <f>[1]IzdEKK!N7</f>
        <v>0</v>
      </c>
      <c r="O9" s="25">
        <f>[1]IzdEKK!O7</f>
        <v>0</v>
      </c>
      <c r="P9" s="25">
        <f>[1]IzdEKK!P7</f>
        <v>0</v>
      </c>
      <c r="Q9" s="25">
        <f>[1]IzdEKK!Q7</f>
        <v>7470</v>
      </c>
      <c r="R9" s="25">
        <f>[1]IzdEKK!R7</f>
        <v>0</v>
      </c>
      <c r="S9" s="25">
        <f>[1]IzdEKK!S7</f>
        <v>42781</v>
      </c>
      <c r="T9" s="25">
        <f>[1]IzdEKK!T7</f>
        <v>0</v>
      </c>
      <c r="U9" s="25">
        <f>[1]IzdEKK!U7</f>
        <v>19448</v>
      </c>
      <c r="V9" s="25">
        <f>[1]IzdEKK!V7</f>
        <v>70447</v>
      </c>
      <c r="W9" s="25">
        <f>[1]IzdEKK!W7</f>
        <v>2049</v>
      </c>
      <c r="X9" s="25">
        <f>[1]IzdEKK!X7</f>
        <v>33370</v>
      </c>
      <c r="Y9" s="25">
        <f>[1]IzdEKK!Y7</f>
        <v>242663</v>
      </c>
      <c r="Z9" s="25">
        <f>[1]IzdEKK!Z7</f>
        <v>243032</v>
      </c>
      <c r="AA9" s="25">
        <f>[1]IzdEKK!AA7</f>
        <v>111832</v>
      </c>
      <c r="AB9" s="25">
        <f>[1]IzdEKK!AB7</f>
        <v>69717</v>
      </c>
      <c r="AC9" s="25">
        <f>[1]IzdEKK!AC7</f>
        <v>89699</v>
      </c>
      <c r="AD9" s="25">
        <f>[1]IzdEKK!AD7</f>
        <v>0</v>
      </c>
      <c r="AE9" s="25">
        <f>[1]IzdEKK!AE7</f>
        <v>27141</v>
      </c>
      <c r="AF9" s="25">
        <f>[1]IzdEKK!AF7</f>
        <v>5566</v>
      </c>
      <c r="AG9" s="25">
        <f>[1]IzdEKK!AG7</f>
        <v>1332</v>
      </c>
      <c r="AH9" s="25">
        <f>[1]IzdEKK!AH7</f>
        <v>0</v>
      </c>
      <c r="AI9" s="25"/>
      <c r="AJ9" s="25"/>
      <c r="AK9" s="25">
        <f>'[1]VTP Madliena tame'!G30</f>
        <v>370839</v>
      </c>
      <c r="AL9" s="25"/>
      <c r="AM9" s="21">
        <f t="shared" si="1"/>
        <v>1501656</v>
      </c>
      <c r="AN9" s="26">
        <f>AM9</f>
        <v>1501656</v>
      </c>
      <c r="AO9" s="26"/>
      <c r="AP9" s="25"/>
      <c r="AQ9" s="25"/>
    </row>
    <row r="10" spans="1:43" ht="33" x14ac:dyDescent="0.15">
      <c r="A10" s="9">
        <v>1200</v>
      </c>
      <c r="B10" s="27" t="s">
        <v>80</v>
      </c>
      <c r="C10" s="28">
        <f>[1]IzdEKK!C8</f>
        <v>31608</v>
      </c>
      <c r="D10" s="28">
        <f>[1]IzdEKK!D8</f>
        <v>5551</v>
      </c>
      <c r="E10" s="28">
        <f>[1]IzdEKK!E8</f>
        <v>0</v>
      </c>
      <c r="F10" s="28">
        <f>[1]IzdEKK!F8</f>
        <v>7626</v>
      </c>
      <c r="G10" s="28">
        <f>[1]IzdEKK!G8</f>
        <v>524</v>
      </c>
      <c r="H10" s="28">
        <f>[1]IzdEKK!H8</f>
        <v>0</v>
      </c>
      <c r="I10" s="28">
        <f>[1]IzdEKK!I8</f>
        <v>0</v>
      </c>
      <c r="J10" s="28">
        <f>[1]IzdEKK!J8</f>
        <v>3908</v>
      </c>
      <c r="K10" s="28">
        <f>[1]IzdEKK!K8</f>
        <v>0</v>
      </c>
      <c r="L10" s="28">
        <f>[1]IzdEKK!L8</f>
        <v>0</v>
      </c>
      <c r="M10" s="28">
        <f>[1]IzdEKK!M8</f>
        <v>3492</v>
      </c>
      <c r="N10" s="28">
        <f>[1]IzdEKK!N8</f>
        <v>0</v>
      </c>
      <c r="O10" s="28">
        <f>[1]IzdEKK!O8</f>
        <v>0</v>
      </c>
      <c r="P10" s="28">
        <f>[1]IzdEKK!P8</f>
        <v>0</v>
      </c>
      <c r="Q10" s="28">
        <f>[1]IzdEKK!Q8</f>
        <v>2184</v>
      </c>
      <c r="R10" s="28">
        <f>[1]IzdEKK!R8</f>
        <v>0</v>
      </c>
      <c r="S10" s="28">
        <f>[1]IzdEKK!S8</f>
        <v>11855</v>
      </c>
      <c r="T10" s="28">
        <f>[1]IzdEKK!T8</f>
        <v>0</v>
      </c>
      <c r="U10" s="28">
        <f>[1]IzdEKK!U8</f>
        <v>5435</v>
      </c>
      <c r="V10" s="28">
        <f>[1]IzdEKK!V8</f>
        <v>20586</v>
      </c>
      <c r="W10" s="28">
        <f>[1]IzdEKK!W8</f>
        <v>483</v>
      </c>
      <c r="X10" s="28">
        <f>[1]IzdEKK!X8</f>
        <v>7872</v>
      </c>
      <c r="Y10" s="28">
        <f>[1]IzdEKK!Y8</f>
        <v>73542</v>
      </c>
      <c r="Z10" s="28">
        <f>[1]IzdEKK!Z8</f>
        <v>57331</v>
      </c>
      <c r="AA10" s="28">
        <f>[1]IzdEKK!AA8</f>
        <v>45928</v>
      </c>
      <c r="AB10" s="28">
        <f>[1]IzdEKK!AB8</f>
        <v>16446</v>
      </c>
      <c r="AC10" s="28">
        <f>[1]IzdEKK!AC8</f>
        <v>30400</v>
      </c>
      <c r="AD10" s="28">
        <f>[1]IzdEKK!AD8</f>
        <v>0</v>
      </c>
      <c r="AE10" s="28">
        <f>[1]IzdEKK!AE8</f>
        <v>7760</v>
      </c>
      <c r="AF10" s="28">
        <f>[1]IzdEKK!AF8</f>
        <v>1313</v>
      </c>
      <c r="AG10" s="28">
        <f>[1]IzdEKK!AG8</f>
        <v>315</v>
      </c>
      <c r="AH10" s="28">
        <f>[1]IzdEKK!AH8</f>
        <v>0</v>
      </c>
      <c r="AI10" s="28">
        <f>[1]IzdEKK!AI8</f>
        <v>0</v>
      </c>
      <c r="AJ10" s="28">
        <f>[1]IzdEKK!AJ8</f>
        <v>0</v>
      </c>
      <c r="AK10" s="26">
        <f>'[1]VTP Madliena tame'!G40</f>
        <v>108003</v>
      </c>
      <c r="AL10" s="26"/>
      <c r="AM10" s="21">
        <f t="shared" si="1"/>
        <v>442162</v>
      </c>
      <c r="AN10" s="29">
        <f>AM10</f>
        <v>442162</v>
      </c>
      <c r="AO10" s="26"/>
      <c r="AP10" s="26"/>
      <c r="AQ10" s="26"/>
    </row>
    <row r="11" spans="1:43" s="23" customFormat="1" x14ac:dyDescent="0.15">
      <c r="A11" s="17">
        <v>2000</v>
      </c>
      <c r="B11" s="30" t="s">
        <v>81</v>
      </c>
      <c r="C11" s="31">
        <f t="shared" ref="C11:AL11" si="2">C12+C13+C15+C16+C17</f>
        <v>8504</v>
      </c>
      <c r="D11" s="31">
        <f t="shared" si="2"/>
        <v>0</v>
      </c>
      <c r="E11" s="31">
        <f t="shared" si="2"/>
        <v>4200</v>
      </c>
      <c r="F11" s="31">
        <f t="shared" si="2"/>
        <v>23739</v>
      </c>
      <c r="G11" s="31">
        <f t="shared" si="2"/>
        <v>51315</v>
      </c>
      <c r="H11" s="31">
        <f t="shared" si="2"/>
        <v>77651</v>
      </c>
      <c r="I11" s="31">
        <f t="shared" si="2"/>
        <v>19642</v>
      </c>
      <c r="J11" s="31">
        <f t="shared" si="2"/>
        <v>24010</v>
      </c>
      <c r="K11" s="31">
        <f t="shared" si="2"/>
        <v>0</v>
      </c>
      <c r="L11" s="31">
        <f t="shared" si="2"/>
        <v>0</v>
      </c>
      <c r="M11" s="31">
        <f t="shared" si="2"/>
        <v>22646</v>
      </c>
      <c r="N11" s="31">
        <f t="shared" si="2"/>
        <v>6225</v>
      </c>
      <c r="O11" s="31">
        <f t="shared" si="2"/>
        <v>3400</v>
      </c>
      <c r="P11" s="31">
        <f t="shared" si="2"/>
        <v>140100</v>
      </c>
      <c r="Q11" s="31">
        <f t="shared" si="2"/>
        <v>6410</v>
      </c>
      <c r="R11" s="31">
        <f t="shared" si="2"/>
        <v>2179</v>
      </c>
      <c r="S11" s="31">
        <f t="shared" si="2"/>
        <v>63765</v>
      </c>
      <c r="T11" s="31">
        <f t="shared" si="2"/>
        <v>3610</v>
      </c>
      <c r="U11" s="31">
        <f t="shared" si="2"/>
        <v>4832</v>
      </c>
      <c r="V11" s="31">
        <f t="shared" si="2"/>
        <v>48709</v>
      </c>
      <c r="W11" s="31">
        <f t="shared" si="2"/>
        <v>1750</v>
      </c>
      <c r="X11" s="31">
        <f t="shared" si="2"/>
        <v>0</v>
      </c>
      <c r="Y11" s="31">
        <f t="shared" si="2"/>
        <v>31724</v>
      </c>
      <c r="Z11" s="31">
        <f t="shared" si="2"/>
        <v>0</v>
      </c>
      <c r="AA11" s="31">
        <f t="shared" si="2"/>
        <v>112686</v>
      </c>
      <c r="AB11" s="31">
        <f t="shared" si="2"/>
        <v>0</v>
      </c>
      <c r="AC11" s="31">
        <f t="shared" si="2"/>
        <v>24693</v>
      </c>
      <c r="AD11" s="31">
        <f t="shared" si="2"/>
        <v>17600</v>
      </c>
      <c r="AE11" s="31">
        <f t="shared" si="2"/>
        <v>37183</v>
      </c>
      <c r="AF11" s="31">
        <f t="shared" si="2"/>
        <v>11092</v>
      </c>
      <c r="AG11" s="31">
        <f t="shared" si="2"/>
        <v>0</v>
      </c>
      <c r="AH11" s="31">
        <f t="shared" si="2"/>
        <v>49406</v>
      </c>
      <c r="AI11" s="31">
        <f t="shared" si="2"/>
        <v>0</v>
      </c>
      <c r="AJ11" s="31">
        <f t="shared" si="2"/>
        <v>1783</v>
      </c>
      <c r="AK11" s="31">
        <f t="shared" si="2"/>
        <v>191110</v>
      </c>
      <c r="AL11" s="31">
        <f t="shared" si="2"/>
        <v>2550</v>
      </c>
      <c r="AM11" s="21">
        <f t="shared" si="1"/>
        <v>992514</v>
      </c>
      <c r="AN11" s="31">
        <f>AN12+AN13+AN15+AN16+AN17</f>
        <v>988259</v>
      </c>
      <c r="AO11" s="22"/>
      <c r="AP11" s="31"/>
      <c r="AQ11" s="31"/>
    </row>
    <row r="12" spans="1:43" x14ac:dyDescent="0.15">
      <c r="A12" s="9">
        <v>2100</v>
      </c>
      <c r="B12" s="27" t="s">
        <v>82</v>
      </c>
      <c r="C12" s="32">
        <f>[1]Izdevumi!C18</f>
        <v>0</v>
      </c>
      <c r="D12" s="32">
        <f>[1]Izdevumi!D18</f>
        <v>0</v>
      </c>
      <c r="E12" s="32">
        <f>[1]Izdevumi!E18</f>
        <v>0</v>
      </c>
      <c r="F12" s="32">
        <f>[1]Izdevumi!F18</f>
        <v>0</v>
      </c>
      <c r="G12" s="32">
        <f>[1]Izdevumi!G18</f>
        <v>0</v>
      </c>
      <c r="H12" s="32">
        <f>[1]Izdevumi!H18</f>
        <v>0</v>
      </c>
      <c r="I12" s="32">
        <f>[1]Izdevumi!I18</f>
        <v>0</v>
      </c>
      <c r="J12" s="32">
        <f>[1]Izdevumi!J18</f>
        <v>0</v>
      </c>
      <c r="K12" s="32">
        <f>[1]Izdevumi!K18</f>
        <v>0</v>
      </c>
      <c r="L12" s="32">
        <f>[1]Izdevumi!L18</f>
        <v>0</v>
      </c>
      <c r="M12" s="32">
        <f>[1]Izdevumi!M18</f>
        <v>0</v>
      </c>
      <c r="N12" s="32">
        <f>[1]Izdevumi!N18</f>
        <v>0</v>
      </c>
      <c r="O12" s="32">
        <f>[1]Izdevumi!O18</f>
        <v>0</v>
      </c>
      <c r="P12" s="32">
        <f>[1]Izdevumi!P18</f>
        <v>0</v>
      </c>
      <c r="Q12" s="32">
        <f>[1]Izdevumi!Q18</f>
        <v>0</v>
      </c>
      <c r="R12" s="32">
        <f>[1]Izdevumi!R18</f>
        <v>0</v>
      </c>
      <c r="S12" s="32">
        <f>[1]Izdevumi!S18</f>
        <v>0</v>
      </c>
      <c r="T12" s="32">
        <f>[1]Izdevumi!T18</f>
        <v>0</v>
      </c>
      <c r="U12" s="32">
        <f>[1]Izdevumi!U18</f>
        <v>40</v>
      </c>
      <c r="V12" s="32">
        <f>[1]Izdevumi!V18</f>
        <v>0</v>
      </c>
      <c r="W12" s="32">
        <f>[1]Izdevumi!W18</f>
        <v>0</v>
      </c>
      <c r="X12" s="32">
        <f>[1]Izdevumi!X18</f>
        <v>0</v>
      </c>
      <c r="Y12" s="32">
        <f>[1]Izdevumi!Y18</f>
        <v>0</v>
      </c>
      <c r="Z12" s="32">
        <f>[1]Izdevumi!Z18</f>
        <v>0</v>
      </c>
      <c r="AA12" s="32">
        <f>[1]Izdevumi!AA18</f>
        <v>200</v>
      </c>
      <c r="AB12" s="32">
        <f>[1]Izdevumi!AB18</f>
        <v>0</v>
      </c>
      <c r="AC12" s="32">
        <f>[1]Izdevumi!AC18</f>
        <v>50</v>
      </c>
      <c r="AD12" s="32">
        <f>[1]Izdevumi!AD18</f>
        <v>0</v>
      </c>
      <c r="AE12" s="32">
        <f>[1]Izdevumi!AE18</f>
        <v>0</v>
      </c>
      <c r="AF12" s="32">
        <f>[1]Izdevumi!AF18</f>
        <v>0</v>
      </c>
      <c r="AG12" s="32">
        <f>[1]Izdevumi!AG18</f>
        <v>0</v>
      </c>
      <c r="AH12" s="32">
        <f>[1]Izdevumi!AH18</f>
        <v>15000</v>
      </c>
      <c r="AI12" s="32">
        <f>[1]Izdevumi!AI18</f>
        <v>0</v>
      </c>
      <c r="AJ12" s="32">
        <f>[1]Izdevumi!AJ18</f>
        <v>0</v>
      </c>
      <c r="AK12" s="32">
        <f>'[1]VTP Madliena tame'!G47</f>
        <v>0</v>
      </c>
      <c r="AL12" s="32">
        <f>[1]Izdevumi!AL18</f>
        <v>0</v>
      </c>
      <c r="AM12" s="21">
        <f t="shared" si="1"/>
        <v>15290</v>
      </c>
      <c r="AN12" s="26">
        <f>AM12</f>
        <v>15290</v>
      </c>
      <c r="AO12" s="26"/>
      <c r="AP12" s="32"/>
      <c r="AQ12" s="32"/>
    </row>
    <row r="13" spans="1:43" x14ac:dyDescent="0.15">
      <c r="A13" s="9">
        <v>2200</v>
      </c>
      <c r="B13" s="27" t="s">
        <v>83</v>
      </c>
      <c r="C13" s="32">
        <f>[1]Izdevumi!C25</f>
        <v>3554</v>
      </c>
      <c r="D13" s="32">
        <f>[1]Izdevumi!D25</f>
        <v>0</v>
      </c>
      <c r="E13" s="32">
        <f>[1]Izdevumi!E25</f>
        <v>4200</v>
      </c>
      <c r="F13" s="32">
        <f>[1]Izdevumi!F25</f>
        <v>12905</v>
      </c>
      <c r="G13" s="32">
        <f>[1]Izdevumi!G25</f>
        <v>43515</v>
      </c>
      <c r="H13" s="32">
        <f>[1]Izdevumi!H25</f>
        <v>77651</v>
      </c>
      <c r="I13" s="32">
        <f>[1]Izdevumi!I25</f>
        <v>19642</v>
      </c>
      <c r="J13" s="32">
        <f>[1]Izdevumi!J25</f>
        <v>16140</v>
      </c>
      <c r="K13" s="32">
        <f>[1]Izdevumi!K25</f>
        <v>0</v>
      </c>
      <c r="L13" s="32">
        <f>[1]Izdevumi!L25</f>
        <v>0</v>
      </c>
      <c r="M13" s="32">
        <f>[1]Izdevumi!M25</f>
        <v>15299</v>
      </c>
      <c r="N13" s="32">
        <f>[1]Izdevumi!N25</f>
        <v>6225</v>
      </c>
      <c r="O13" s="32">
        <f>[1]Izdevumi!O25</f>
        <v>3000</v>
      </c>
      <c r="P13" s="32">
        <f>[1]Izdevumi!P25</f>
        <v>139600</v>
      </c>
      <c r="Q13" s="32">
        <f>[1]Izdevumi!Q25</f>
        <v>5950</v>
      </c>
      <c r="R13" s="32">
        <f>[1]Izdevumi!R25</f>
        <v>2000</v>
      </c>
      <c r="S13" s="32">
        <f>[1]Izdevumi!S25</f>
        <v>51255</v>
      </c>
      <c r="T13" s="32">
        <f>[1]Izdevumi!T25</f>
        <v>680</v>
      </c>
      <c r="U13" s="32">
        <f>[1]Izdevumi!U25</f>
        <v>2799</v>
      </c>
      <c r="V13" s="32">
        <f>[1]Izdevumi!V25</f>
        <v>36098</v>
      </c>
      <c r="W13" s="32">
        <f>[1]Izdevumi!W25</f>
        <v>1750</v>
      </c>
      <c r="X13" s="32">
        <f>[1]Izdevumi!X25</f>
        <v>0</v>
      </c>
      <c r="Y13" s="32">
        <f>[1]Izdevumi!Y25</f>
        <v>22740</v>
      </c>
      <c r="Z13" s="32">
        <f>[1]Izdevumi!Z25</f>
        <v>0</v>
      </c>
      <c r="AA13" s="32">
        <f>[1]Izdevumi!AA25</f>
        <v>86949</v>
      </c>
      <c r="AB13" s="32">
        <f>[1]Izdevumi!AB25</f>
        <v>0</v>
      </c>
      <c r="AC13" s="32">
        <f>[1]Izdevumi!AC25</f>
        <v>16512</v>
      </c>
      <c r="AD13" s="32">
        <f>[1]Izdevumi!AD25</f>
        <v>0</v>
      </c>
      <c r="AE13" s="32">
        <f>[1]Izdevumi!AE25</f>
        <v>4990</v>
      </c>
      <c r="AF13" s="32">
        <f>[1]Izdevumi!AF25</f>
        <v>3981</v>
      </c>
      <c r="AG13" s="32">
        <f>[1]Izdevumi!AG25</f>
        <v>0</v>
      </c>
      <c r="AH13" s="32">
        <f>[1]Izdevumi!AH25</f>
        <v>34406</v>
      </c>
      <c r="AI13" s="32">
        <f>[1]Izdevumi!AI25</f>
        <v>0</v>
      </c>
      <c r="AJ13" s="32">
        <f>[1]Izdevumi!AJ25</f>
        <v>683</v>
      </c>
      <c r="AK13" s="32">
        <f>[1]Izdevumi!AK25+'[1]VTP Madliena tame'!G54</f>
        <v>58860</v>
      </c>
      <c r="AL13" s="32">
        <f>[1]Izdevumi!AL25</f>
        <v>2100</v>
      </c>
      <c r="AM13" s="21">
        <f t="shared" si="1"/>
        <v>673484</v>
      </c>
      <c r="AN13" s="29">
        <f>AM13-AO14</f>
        <v>669229</v>
      </c>
      <c r="AO13" s="26"/>
      <c r="AP13" s="32"/>
      <c r="AQ13" s="32"/>
    </row>
    <row r="14" spans="1:43" ht="9" x14ac:dyDescent="0.2">
      <c r="A14" s="9"/>
      <c r="B14" s="33" t="s">
        <v>84</v>
      </c>
      <c r="C14" s="33">
        <f>[1]Izdevumi!C29</f>
        <v>0</v>
      </c>
      <c r="D14" s="33">
        <f>[1]Izdevumi!D29</f>
        <v>0</v>
      </c>
      <c r="E14" s="33">
        <f>[1]Izdevumi!E29</f>
        <v>0</v>
      </c>
      <c r="F14" s="33">
        <f>[1]Izdevumi!F29</f>
        <v>0</v>
      </c>
      <c r="G14" s="33">
        <f>[1]Izdevumi!G29</f>
        <v>0</v>
      </c>
      <c r="H14" s="33">
        <f>[1]Izdevumi!H29</f>
        <v>0</v>
      </c>
      <c r="I14" s="33">
        <f>[1]Izdevumi!I29</f>
        <v>0</v>
      </c>
      <c r="J14" s="33">
        <f>[1]Izdevumi!J29</f>
        <v>0</v>
      </c>
      <c r="K14" s="33">
        <f>[1]Izdevumi!K29</f>
        <v>0</v>
      </c>
      <c r="L14" s="33">
        <f>[1]Izdevumi!L29</f>
        <v>0</v>
      </c>
      <c r="M14" s="33">
        <f>[1]Izdevumi!M29</f>
        <v>0</v>
      </c>
      <c r="N14" s="33">
        <f>[1]Izdevumi!N29</f>
        <v>0</v>
      </c>
      <c r="O14" s="33">
        <f>[1]Izdevumi!O29</f>
        <v>0</v>
      </c>
      <c r="P14" s="33">
        <f>[1]Izdevumi!P29</f>
        <v>0</v>
      </c>
      <c r="Q14" s="33">
        <f>[1]Izdevumi!Q29</f>
        <v>0</v>
      </c>
      <c r="R14" s="33">
        <f>[1]Izdevumi!R29</f>
        <v>0</v>
      </c>
      <c r="S14" s="33">
        <f>[1]Izdevumi!S29</f>
        <v>425</v>
      </c>
      <c r="T14" s="33">
        <f>[1]Izdevumi!T29</f>
        <v>0</v>
      </c>
      <c r="U14" s="33">
        <f>[1]Izdevumi!U29</f>
        <v>0</v>
      </c>
      <c r="V14" s="33">
        <f>[1]Izdevumi!V29</f>
        <v>230</v>
      </c>
      <c r="W14" s="33">
        <f>[1]Izdevumi!W29</f>
        <v>0</v>
      </c>
      <c r="X14" s="33">
        <f>[1]Izdevumi!X29</f>
        <v>0</v>
      </c>
      <c r="Y14" s="33">
        <f>[1]Izdevumi!Y29</f>
        <v>1700</v>
      </c>
      <c r="Z14" s="33">
        <f>[1]Izdevumi!Z29</f>
        <v>0</v>
      </c>
      <c r="AA14" s="33">
        <f>[1]Izdevumi!AA29</f>
        <v>1500</v>
      </c>
      <c r="AB14" s="33">
        <f>[1]Izdevumi!AB29</f>
        <v>0</v>
      </c>
      <c r="AC14" s="33">
        <f>[1]Izdevumi!AC29</f>
        <v>400</v>
      </c>
      <c r="AD14" s="33">
        <f>[1]Izdevumi!AD29</f>
        <v>0</v>
      </c>
      <c r="AE14" s="33">
        <f>[1]Izdevumi!AE29</f>
        <v>0</v>
      </c>
      <c r="AF14" s="33">
        <f>[1]Izdevumi!AF29</f>
        <v>0</v>
      </c>
      <c r="AG14" s="33">
        <f>[1]Izdevumi!AG29</f>
        <v>0</v>
      </c>
      <c r="AH14" s="33">
        <f>[1]Izdevumi!AH29</f>
        <v>0</v>
      </c>
      <c r="AI14" s="33">
        <f>[1]Izdevumi!AI29</f>
        <v>0</v>
      </c>
      <c r="AJ14" s="33">
        <f>[1]Izdevumi!AJ29</f>
        <v>0</v>
      </c>
      <c r="AK14" s="33">
        <f>[1]Izdevumi!AK29</f>
        <v>0</v>
      </c>
      <c r="AL14" s="33">
        <f>[1]Izdevumi!AL29</f>
        <v>0</v>
      </c>
      <c r="AM14" s="21">
        <f t="shared" si="1"/>
        <v>4255</v>
      </c>
      <c r="AN14" s="34">
        <f>AM14-Y14-AA14-AC14-S14-V14</f>
        <v>0</v>
      </c>
      <c r="AO14" s="35">
        <f>Y14+AA14+AC14+S14+V14</f>
        <v>4255</v>
      </c>
      <c r="AP14" s="34"/>
      <c r="AQ14" s="34"/>
    </row>
    <row r="15" spans="1:43" ht="24.75" x14ac:dyDescent="0.15">
      <c r="A15" s="36">
        <v>2300</v>
      </c>
      <c r="B15" s="27" t="s">
        <v>85</v>
      </c>
      <c r="C15" s="32">
        <f>[1]Izdevumi!C58</f>
        <v>3850</v>
      </c>
      <c r="D15" s="32">
        <f>[1]Izdevumi!D58</f>
        <v>0</v>
      </c>
      <c r="E15" s="32">
        <f>[1]Izdevumi!E58</f>
        <v>0</v>
      </c>
      <c r="F15" s="32">
        <f>[1]Izdevumi!F58</f>
        <v>9940</v>
      </c>
      <c r="G15" s="32">
        <f>[1]Izdevumi!G58</f>
        <v>7800</v>
      </c>
      <c r="H15" s="32">
        <f>[1]Izdevumi!H58</f>
        <v>0</v>
      </c>
      <c r="I15" s="32">
        <f>[1]Izdevumi!I58</f>
        <v>0</v>
      </c>
      <c r="J15" s="32">
        <f>[1]Izdevumi!J58</f>
        <v>5950</v>
      </c>
      <c r="K15" s="32">
        <f>[1]Izdevumi!K58</f>
        <v>0</v>
      </c>
      <c r="L15" s="32">
        <f>[1]Izdevumi!L58</f>
        <v>0</v>
      </c>
      <c r="M15" s="32">
        <f>[1]Izdevumi!M58</f>
        <v>3860</v>
      </c>
      <c r="N15" s="32">
        <f>[1]Izdevumi!N58</f>
        <v>0</v>
      </c>
      <c r="O15" s="32">
        <f>[1]Izdevumi!O58</f>
        <v>400</v>
      </c>
      <c r="P15" s="32">
        <f>[1]Izdevumi!P58</f>
        <v>0</v>
      </c>
      <c r="Q15" s="32">
        <f>[1]Izdevumi!Q58</f>
        <v>300</v>
      </c>
      <c r="R15" s="32">
        <f>[1]Izdevumi!R58</f>
        <v>0</v>
      </c>
      <c r="S15" s="32">
        <f>[1]Izdevumi!S58</f>
        <v>11010</v>
      </c>
      <c r="T15" s="32">
        <f>[1]Izdevumi!T58</f>
        <v>2930</v>
      </c>
      <c r="U15" s="32">
        <f>[1]Izdevumi!U58</f>
        <v>988</v>
      </c>
      <c r="V15" s="32">
        <f>[1]Izdevumi!V58</f>
        <v>12611</v>
      </c>
      <c r="W15" s="32">
        <f>[1]Izdevumi!W58</f>
        <v>0</v>
      </c>
      <c r="X15" s="32">
        <f>[1]Izdevumi!X58</f>
        <v>0</v>
      </c>
      <c r="Y15" s="32">
        <f>[1]Izdevumi!Y58</f>
        <v>8984</v>
      </c>
      <c r="Z15" s="32">
        <f>[1]Izdevumi!Z58</f>
        <v>0</v>
      </c>
      <c r="AA15" s="32">
        <f>[1]Izdevumi!AA58</f>
        <v>25407</v>
      </c>
      <c r="AB15" s="32">
        <f>[1]Izdevumi!AB58</f>
        <v>0</v>
      </c>
      <c r="AC15" s="32">
        <f>[1]Izdevumi!AC58</f>
        <v>8088</v>
      </c>
      <c r="AD15" s="32">
        <f>[1]Izdevumi!AD58</f>
        <v>17600</v>
      </c>
      <c r="AE15" s="32">
        <f>[1]Izdevumi!AE58</f>
        <v>32193</v>
      </c>
      <c r="AF15" s="32">
        <f>[1]Izdevumi!AF58</f>
        <v>6880</v>
      </c>
      <c r="AG15" s="32">
        <f>[1]Izdevumi!AG58</f>
        <v>0</v>
      </c>
      <c r="AH15" s="32">
        <f>[1]Izdevumi!AH58</f>
        <v>0</v>
      </c>
      <c r="AI15" s="32">
        <f>[1]Izdevumi!AI58</f>
        <v>0</v>
      </c>
      <c r="AJ15" s="32">
        <f>[1]Izdevumi!AJ58</f>
        <v>1100</v>
      </c>
      <c r="AK15" s="32">
        <f>[1]Izdevumi!AK58+'[1]VTP Madliena tame'!G90</f>
        <v>132250</v>
      </c>
      <c r="AL15" s="32">
        <f>[1]Izdevumi!AL58</f>
        <v>450</v>
      </c>
      <c r="AM15" s="21">
        <f t="shared" si="1"/>
        <v>292591</v>
      </c>
      <c r="AN15" s="6">
        <f>AM15</f>
        <v>292591</v>
      </c>
      <c r="AO15" s="26"/>
      <c r="AP15" s="32"/>
      <c r="AQ15" s="32"/>
    </row>
    <row r="16" spans="1:43" x14ac:dyDescent="0.15">
      <c r="A16" s="9">
        <v>2400</v>
      </c>
      <c r="B16" s="27" t="s">
        <v>86</v>
      </c>
      <c r="C16" s="27">
        <f>[1]Izdevumi!C76</f>
        <v>0</v>
      </c>
      <c r="D16" s="27">
        <f>[1]Izdevumi!D76</f>
        <v>0</v>
      </c>
      <c r="E16" s="27">
        <f>[1]Izdevumi!E76</f>
        <v>0</v>
      </c>
      <c r="F16" s="27">
        <f>[1]Izdevumi!F76</f>
        <v>0</v>
      </c>
      <c r="G16" s="27">
        <f>[1]Izdevumi!G76</f>
        <v>0</v>
      </c>
      <c r="H16" s="27">
        <f>[1]Izdevumi!H76</f>
        <v>0</v>
      </c>
      <c r="I16" s="27">
        <f>[1]Izdevumi!I76</f>
        <v>0</v>
      </c>
      <c r="J16" s="27">
        <f>[1]Izdevumi!J76</f>
        <v>0</v>
      </c>
      <c r="K16" s="27">
        <f>[1]Izdevumi!K76</f>
        <v>0</v>
      </c>
      <c r="L16" s="27">
        <f>[1]Izdevumi!L76</f>
        <v>0</v>
      </c>
      <c r="M16" s="27">
        <f>[1]Izdevumi!M76</f>
        <v>0</v>
      </c>
      <c r="N16" s="27">
        <f>[1]Izdevumi!N76</f>
        <v>0</v>
      </c>
      <c r="O16" s="27">
        <f>[1]Izdevumi!O76</f>
        <v>0</v>
      </c>
      <c r="P16" s="27">
        <f>[1]Izdevumi!P76</f>
        <v>0</v>
      </c>
      <c r="Q16" s="27">
        <f>[1]Izdevumi!Q76</f>
        <v>0</v>
      </c>
      <c r="R16" s="27">
        <f>[1]Izdevumi!R76</f>
        <v>0</v>
      </c>
      <c r="S16" s="27">
        <f>[1]Izdevumi!S76</f>
        <v>0</v>
      </c>
      <c r="T16" s="27">
        <f>[1]Izdevumi!T76</f>
        <v>0</v>
      </c>
      <c r="U16" s="27">
        <f>[1]Izdevumi!U76</f>
        <v>1000</v>
      </c>
      <c r="V16" s="27">
        <f>[1]Izdevumi!V76</f>
        <v>0</v>
      </c>
      <c r="W16" s="27">
        <f>[1]Izdevumi!W76</f>
        <v>0</v>
      </c>
      <c r="X16" s="27">
        <f>[1]Izdevumi!X76</f>
        <v>0</v>
      </c>
      <c r="Y16" s="27">
        <f>[1]Izdevumi!Y76</f>
        <v>0</v>
      </c>
      <c r="Z16" s="27">
        <f>[1]Izdevumi!Z76</f>
        <v>0</v>
      </c>
      <c r="AA16" s="27">
        <f>[1]Izdevumi!AA76</f>
        <v>130</v>
      </c>
      <c r="AB16" s="27">
        <f>[1]Izdevumi!AB76</f>
        <v>0</v>
      </c>
      <c r="AC16" s="27">
        <f>[1]Izdevumi!AC76</f>
        <v>0</v>
      </c>
      <c r="AD16" s="27">
        <f>[1]Izdevumi!AD76</f>
        <v>0</v>
      </c>
      <c r="AE16" s="27">
        <f>[1]Izdevumi!AE76</f>
        <v>0</v>
      </c>
      <c r="AF16" s="27">
        <f>[1]Izdevumi!AF76</f>
        <v>0</v>
      </c>
      <c r="AG16" s="27">
        <f>[1]Izdevumi!AG76</f>
        <v>0</v>
      </c>
      <c r="AH16" s="27">
        <f>[1]Izdevumi!AH76</f>
        <v>0</v>
      </c>
      <c r="AI16" s="27">
        <f>[1]Izdevumi!AI76</f>
        <v>0</v>
      </c>
      <c r="AJ16" s="27">
        <f>[1]Izdevumi!AJ76</f>
        <v>0</v>
      </c>
      <c r="AK16" s="32">
        <f>[1]Izdevumi!AK76+'[1]VTP Madliena tame'!G110</f>
        <v>0</v>
      </c>
      <c r="AL16" s="27">
        <f>[1]Izdevumi!AL76</f>
        <v>0</v>
      </c>
      <c r="AM16" s="21">
        <f t="shared" si="1"/>
        <v>1130</v>
      </c>
      <c r="AN16" s="26">
        <f>AM16</f>
        <v>1130</v>
      </c>
      <c r="AO16" s="26"/>
      <c r="AP16" s="27"/>
      <c r="AQ16" s="27"/>
    </row>
    <row r="17" spans="1:43" x14ac:dyDescent="0.15">
      <c r="A17" s="9">
        <v>2500</v>
      </c>
      <c r="B17" s="27" t="s">
        <v>87</v>
      </c>
      <c r="C17" s="32">
        <f>[1]Izdevumi!C77</f>
        <v>1100</v>
      </c>
      <c r="D17" s="32">
        <f>[1]Izdevumi!D77</f>
        <v>0</v>
      </c>
      <c r="E17" s="32">
        <f>[1]Izdevumi!E77</f>
        <v>0</v>
      </c>
      <c r="F17" s="32">
        <f>[1]Izdevumi!F77</f>
        <v>894</v>
      </c>
      <c r="G17" s="32">
        <f>[1]Izdevumi!G77</f>
        <v>0</v>
      </c>
      <c r="H17" s="32">
        <f>[1]Izdevumi!H77</f>
        <v>0</v>
      </c>
      <c r="I17" s="32">
        <f>[1]Izdevumi!I77</f>
        <v>0</v>
      </c>
      <c r="J17" s="32">
        <f>[1]Izdevumi!J77</f>
        <v>1920</v>
      </c>
      <c r="K17" s="32">
        <f>[1]Izdevumi!K77</f>
        <v>0</v>
      </c>
      <c r="L17" s="32">
        <f>[1]Izdevumi!L77</f>
        <v>0</v>
      </c>
      <c r="M17" s="32">
        <f>[1]Izdevumi!M77</f>
        <v>3487</v>
      </c>
      <c r="N17" s="32">
        <f>[1]Izdevumi!N77</f>
        <v>0</v>
      </c>
      <c r="O17" s="32">
        <f>[1]Izdevumi!O77</f>
        <v>0</v>
      </c>
      <c r="P17" s="32">
        <f>[1]Izdevumi!P77</f>
        <v>500</v>
      </c>
      <c r="Q17" s="32">
        <f>[1]Izdevumi!Q77</f>
        <v>160</v>
      </c>
      <c r="R17" s="32">
        <f>[1]Izdevumi!R77</f>
        <v>179</v>
      </c>
      <c r="S17" s="32">
        <f>[1]Izdevumi!S77</f>
        <v>1500</v>
      </c>
      <c r="T17" s="32">
        <f>[1]Izdevumi!T77</f>
        <v>0</v>
      </c>
      <c r="U17" s="32">
        <f>[1]Izdevumi!U77</f>
        <v>5</v>
      </c>
      <c r="V17" s="32">
        <f>[1]Izdevumi!V77</f>
        <v>0</v>
      </c>
      <c r="W17" s="32">
        <f>[1]Izdevumi!W77</f>
        <v>0</v>
      </c>
      <c r="X17" s="32">
        <f>[1]Izdevumi!X77</f>
        <v>0</v>
      </c>
      <c r="Y17" s="32">
        <f>[1]Izdevumi!Y77</f>
        <v>0</v>
      </c>
      <c r="Z17" s="32">
        <f>[1]Izdevumi!Z77</f>
        <v>0</v>
      </c>
      <c r="AA17" s="32">
        <f>[1]Izdevumi!AA77</f>
        <v>0</v>
      </c>
      <c r="AB17" s="32">
        <f>[1]Izdevumi!AB77</f>
        <v>0</v>
      </c>
      <c r="AC17" s="32">
        <f>[1]Izdevumi!AC77</f>
        <v>43</v>
      </c>
      <c r="AD17" s="32">
        <f>[1]Izdevumi!AD77</f>
        <v>0</v>
      </c>
      <c r="AE17" s="32">
        <f>[1]Izdevumi!AE77</f>
        <v>0</v>
      </c>
      <c r="AF17" s="32">
        <f>[1]Izdevumi!AF77</f>
        <v>231</v>
      </c>
      <c r="AG17" s="32">
        <f>[1]Izdevumi!AG77</f>
        <v>0</v>
      </c>
      <c r="AH17" s="32">
        <f>[1]Izdevumi!AH77</f>
        <v>0</v>
      </c>
      <c r="AI17" s="32">
        <f>[1]Izdevumi!AI77</f>
        <v>0</v>
      </c>
      <c r="AJ17" s="32">
        <f>[1]Izdevumi!AJ77</f>
        <v>0</v>
      </c>
      <c r="AK17" s="32">
        <f>[1]Izdevumi!AK77+'[1]VTP Madliena tame'!G113</f>
        <v>0</v>
      </c>
      <c r="AL17" s="32">
        <f>[1]Izdevumi!AL77</f>
        <v>0</v>
      </c>
      <c r="AM17" s="21">
        <f t="shared" si="1"/>
        <v>10019</v>
      </c>
      <c r="AN17" s="26">
        <f>AM17</f>
        <v>10019</v>
      </c>
      <c r="AO17" s="26"/>
      <c r="AP17" s="32"/>
      <c r="AQ17" s="32"/>
    </row>
    <row r="18" spans="1:43" x14ac:dyDescent="0.15">
      <c r="A18" s="17">
        <v>5000</v>
      </c>
      <c r="B18" s="30" t="s">
        <v>88</v>
      </c>
      <c r="C18" s="31">
        <f t="shared" ref="C18:AL18" si="3">SUM(C19:C19)</f>
        <v>0</v>
      </c>
      <c r="D18" s="31">
        <f t="shared" si="3"/>
        <v>0</v>
      </c>
      <c r="E18" s="31">
        <f t="shared" si="3"/>
        <v>0</v>
      </c>
      <c r="F18" s="31">
        <f t="shared" si="3"/>
        <v>13800</v>
      </c>
      <c r="G18" s="31">
        <f t="shared" si="3"/>
        <v>17975</v>
      </c>
      <c r="H18" s="31">
        <f t="shared" si="3"/>
        <v>0</v>
      </c>
      <c r="I18" s="31">
        <f t="shared" si="3"/>
        <v>0</v>
      </c>
      <c r="J18" s="31">
        <f t="shared" si="3"/>
        <v>0</v>
      </c>
      <c r="K18" s="31">
        <f t="shared" si="3"/>
        <v>44164</v>
      </c>
      <c r="L18" s="31">
        <f t="shared" si="3"/>
        <v>0</v>
      </c>
      <c r="M18" s="31">
        <f t="shared" si="3"/>
        <v>2200</v>
      </c>
      <c r="N18" s="31">
        <f t="shared" si="3"/>
        <v>0</v>
      </c>
      <c r="O18" s="31">
        <f t="shared" si="3"/>
        <v>0</v>
      </c>
      <c r="P18" s="31">
        <f t="shared" si="3"/>
        <v>0</v>
      </c>
      <c r="Q18" s="31">
        <f t="shared" si="3"/>
        <v>0</v>
      </c>
      <c r="R18" s="31">
        <f t="shared" si="3"/>
        <v>0</v>
      </c>
      <c r="S18" s="31">
        <f t="shared" si="3"/>
        <v>3200</v>
      </c>
      <c r="T18" s="31">
        <f t="shared" si="3"/>
        <v>0</v>
      </c>
      <c r="U18" s="31">
        <f t="shared" si="3"/>
        <v>2600</v>
      </c>
      <c r="V18" s="31">
        <f t="shared" si="3"/>
        <v>0</v>
      </c>
      <c r="W18" s="31">
        <f t="shared" si="3"/>
        <v>0</v>
      </c>
      <c r="X18" s="31">
        <f t="shared" si="3"/>
        <v>0</v>
      </c>
      <c r="Y18" s="31">
        <f t="shared" si="3"/>
        <v>0</v>
      </c>
      <c r="Z18" s="31">
        <f t="shared" si="3"/>
        <v>0</v>
      </c>
      <c r="AA18" s="31">
        <f t="shared" si="3"/>
        <v>7400</v>
      </c>
      <c r="AB18" s="31">
        <f t="shared" si="3"/>
        <v>0</v>
      </c>
      <c r="AC18" s="31">
        <f t="shared" si="3"/>
        <v>226</v>
      </c>
      <c r="AD18" s="31">
        <f t="shared" si="3"/>
        <v>0</v>
      </c>
      <c r="AE18" s="31">
        <f t="shared" si="3"/>
        <v>0</v>
      </c>
      <c r="AF18" s="31">
        <f t="shared" si="3"/>
        <v>0</v>
      </c>
      <c r="AG18" s="31">
        <f t="shared" si="3"/>
        <v>0</v>
      </c>
      <c r="AH18" s="31">
        <f t="shared" si="3"/>
        <v>0</v>
      </c>
      <c r="AI18" s="31">
        <f t="shared" si="3"/>
        <v>0</v>
      </c>
      <c r="AJ18" s="31">
        <f t="shared" si="3"/>
        <v>0</v>
      </c>
      <c r="AK18" s="31">
        <f t="shared" si="3"/>
        <v>4500</v>
      </c>
      <c r="AL18" s="31">
        <f t="shared" si="3"/>
        <v>0</v>
      </c>
      <c r="AM18" s="21">
        <f t="shared" si="1"/>
        <v>96065</v>
      </c>
      <c r="AN18" s="31">
        <f>SUM(AN19:AN19)</f>
        <v>96065</v>
      </c>
      <c r="AO18" s="6"/>
      <c r="AP18" s="31"/>
      <c r="AQ18" s="31"/>
    </row>
    <row r="19" spans="1:43" x14ac:dyDescent="0.15">
      <c r="A19" s="9">
        <v>5200</v>
      </c>
      <c r="B19" s="27" t="s">
        <v>89</v>
      </c>
      <c r="C19" s="32">
        <f>[1]Izdevumi!C82</f>
        <v>0</v>
      </c>
      <c r="D19" s="32">
        <f>[1]Izdevumi!D82</f>
        <v>0</v>
      </c>
      <c r="E19" s="32">
        <f>[1]Izdevumi!E82</f>
        <v>0</v>
      </c>
      <c r="F19" s="32">
        <f>[1]Izdevumi!F82</f>
        <v>13800</v>
      </c>
      <c r="G19" s="32">
        <f>[1]Izdevumi!G82</f>
        <v>17975</v>
      </c>
      <c r="H19" s="32">
        <f>[1]Izdevumi!H82</f>
        <v>0</v>
      </c>
      <c r="I19" s="32">
        <f>[1]Izdevumi!I82</f>
        <v>0</v>
      </c>
      <c r="J19" s="32">
        <f>[1]Izdevumi!J82</f>
        <v>0</v>
      </c>
      <c r="K19" s="32">
        <f>[1]Izdevumi!K82</f>
        <v>44164</v>
      </c>
      <c r="L19" s="32">
        <f>[1]Izdevumi!L82</f>
        <v>0</v>
      </c>
      <c r="M19" s="32">
        <f>[1]Izdevumi!M82</f>
        <v>2200</v>
      </c>
      <c r="N19" s="32">
        <f>[1]Izdevumi!N82</f>
        <v>0</v>
      </c>
      <c r="O19" s="32">
        <f>[1]Izdevumi!O82</f>
        <v>0</v>
      </c>
      <c r="P19" s="32">
        <f>[1]Izdevumi!P82</f>
        <v>0</v>
      </c>
      <c r="Q19" s="32">
        <f>[1]Izdevumi!Q82</f>
        <v>0</v>
      </c>
      <c r="R19" s="32">
        <f>[1]Izdevumi!R82</f>
        <v>0</v>
      </c>
      <c r="S19" s="32">
        <f>[1]Izdevumi!S82</f>
        <v>3200</v>
      </c>
      <c r="T19" s="32">
        <f>[1]Izdevumi!T82</f>
        <v>0</v>
      </c>
      <c r="U19" s="32">
        <f>[1]Izdevumi!U82</f>
        <v>2600</v>
      </c>
      <c r="V19" s="32">
        <f>[1]Izdevumi!V82</f>
        <v>0</v>
      </c>
      <c r="W19" s="32">
        <f>[1]Izdevumi!W82</f>
        <v>0</v>
      </c>
      <c r="X19" s="32">
        <f>[1]Izdevumi!X82</f>
        <v>0</v>
      </c>
      <c r="Y19" s="32">
        <f>[1]Izdevumi!Y82</f>
        <v>0</v>
      </c>
      <c r="Z19" s="32">
        <f>[1]Izdevumi!Z82</f>
        <v>0</v>
      </c>
      <c r="AA19" s="32">
        <f>[1]Izdevumi!AA82</f>
        <v>7400</v>
      </c>
      <c r="AB19" s="32">
        <f>[1]Izdevumi!AB82</f>
        <v>0</v>
      </c>
      <c r="AC19" s="32">
        <f>[1]Izdevumi!AC82</f>
        <v>226</v>
      </c>
      <c r="AD19" s="32">
        <f>[1]Izdevumi!AD82</f>
        <v>0</v>
      </c>
      <c r="AE19" s="32">
        <f>[1]Izdevumi!AE82</f>
        <v>0</v>
      </c>
      <c r="AF19" s="32">
        <f>[1]Izdevumi!AF82</f>
        <v>0</v>
      </c>
      <c r="AG19" s="32">
        <f>[1]Izdevumi!AG82</f>
        <v>0</v>
      </c>
      <c r="AH19" s="32">
        <f>[1]Izdevumi!AH82</f>
        <v>0</v>
      </c>
      <c r="AI19" s="32">
        <f>[1]Izdevumi!AI82</f>
        <v>0</v>
      </c>
      <c r="AJ19" s="32">
        <f>[1]Izdevumi!AJ82</f>
        <v>0</v>
      </c>
      <c r="AK19" s="32">
        <f>[1]Izdevumi!AK82+'[1]VTP Madliena tame'!G126</f>
        <v>4500</v>
      </c>
      <c r="AL19" s="32">
        <f>[1]Izdevumi!AL82</f>
        <v>0</v>
      </c>
      <c r="AM19" s="21">
        <f t="shared" si="1"/>
        <v>96065</v>
      </c>
      <c r="AN19" s="26">
        <f>AM19</f>
        <v>96065</v>
      </c>
      <c r="AO19" s="6"/>
      <c r="AP19" s="32"/>
      <c r="AQ19" s="32"/>
    </row>
    <row r="20" spans="1:43" x14ac:dyDescent="0.15">
      <c r="A20" s="17">
        <v>6000</v>
      </c>
      <c r="B20" s="30" t="s">
        <v>90</v>
      </c>
      <c r="C20" s="31">
        <f t="shared" ref="C20:Y20" si="4">C21</f>
        <v>500</v>
      </c>
      <c r="D20" s="31">
        <f t="shared" si="4"/>
        <v>0</v>
      </c>
      <c r="E20" s="31">
        <f t="shared" si="4"/>
        <v>0</v>
      </c>
      <c r="F20" s="31">
        <f t="shared" si="4"/>
        <v>0</v>
      </c>
      <c r="G20" s="31">
        <f t="shared" si="4"/>
        <v>0</v>
      </c>
      <c r="H20" s="31">
        <f t="shared" si="4"/>
        <v>0</v>
      </c>
      <c r="I20" s="31">
        <f t="shared" si="4"/>
        <v>0</v>
      </c>
      <c r="J20" s="31">
        <f t="shared" si="4"/>
        <v>0</v>
      </c>
      <c r="K20" s="31">
        <f t="shared" si="4"/>
        <v>0</v>
      </c>
      <c r="L20" s="31">
        <f t="shared" si="4"/>
        <v>0</v>
      </c>
      <c r="M20" s="31">
        <f t="shared" si="4"/>
        <v>0</v>
      </c>
      <c r="N20" s="31">
        <f t="shared" si="4"/>
        <v>0</v>
      </c>
      <c r="O20" s="31">
        <f t="shared" si="4"/>
        <v>0</v>
      </c>
      <c r="P20" s="31">
        <f t="shared" si="4"/>
        <v>0</v>
      </c>
      <c r="Q20" s="31">
        <f t="shared" si="4"/>
        <v>0</v>
      </c>
      <c r="R20" s="31">
        <f t="shared" si="4"/>
        <v>0</v>
      </c>
      <c r="S20" s="31">
        <f t="shared" si="4"/>
        <v>0</v>
      </c>
      <c r="T20" s="31">
        <f t="shared" si="4"/>
        <v>0</v>
      </c>
      <c r="U20" s="31">
        <f t="shared" si="4"/>
        <v>0</v>
      </c>
      <c r="V20" s="31">
        <f t="shared" si="4"/>
        <v>0</v>
      </c>
      <c r="W20" s="31">
        <f t="shared" si="4"/>
        <v>0</v>
      </c>
      <c r="X20" s="31">
        <f t="shared" si="4"/>
        <v>0</v>
      </c>
      <c r="Y20" s="31">
        <f t="shared" si="4"/>
        <v>0</v>
      </c>
      <c r="Z20" s="31">
        <f>Z21</f>
        <v>0</v>
      </c>
      <c r="AA20" s="31">
        <f t="shared" ref="AA20:AL20" si="5">AA21</f>
        <v>0</v>
      </c>
      <c r="AB20" s="31">
        <f t="shared" si="5"/>
        <v>0</v>
      </c>
      <c r="AC20" s="31">
        <f t="shared" si="5"/>
        <v>0</v>
      </c>
      <c r="AD20" s="31">
        <f t="shared" si="5"/>
        <v>0</v>
      </c>
      <c r="AE20" s="31">
        <f t="shared" si="5"/>
        <v>0</v>
      </c>
      <c r="AF20" s="31">
        <f t="shared" si="5"/>
        <v>0</v>
      </c>
      <c r="AG20" s="31">
        <f t="shared" si="5"/>
        <v>0</v>
      </c>
      <c r="AH20" s="31">
        <f t="shared" si="5"/>
        <v>0</v>
      </c>
      <c r="AI20" s="31">
        <f t="shared" si="5"/>
        <v>0</v>
      </c>
      <c r="AJ20" s="31">
        <f t="shared" si="5"/>
        <v>0</v>
      </c>
      <c r="AK20" s="31">
        <f t="shared" si="5"/>
        <v>0</v>
      </c>
      <c r="AL20" s="31">
        <f t="shared" si="5"/>
        <v>0</v>
      </c>
      <c r="AM20" s="21">
        <f t="shared" si="1"/>
        <v>500</v>
      </c>
      <c r="AN20" s="31">
        <f>AN21</f>
        <v>500</v>
      </c>
      <c r="AO20" s="26"/>
      <c r="AP20" s="31"/>
      <c r="AQ20" s="31"/>
    </row>
    <row r="21" spans="1:43" ht="24.75" x14ac:dyDescent="0.15">
      <c r="A21" s="37">
        <v>6400</v>
      </c>
      <c r="B21" s="38" t="s">
        <v>91</v>
      </c>
      <c r="C21" s="38">
        <f>[1]Izdevumi!C94</f>
        <v>500</v>
      </c>
      <c r="D21" s="38">
        <f>[1]Izdevumi!D94</f>
        <v>0</v>
      </c>
      <c r="E21" s="38">
        <f>[1]Izdevumi!E94</f>
        <v>0</v>
      </c>
      <c r="F21" s="38">
        <f>[1]Izdevumi!F94</f>
        <v>0</v>
      </c>
      <c r="G21" s="38">
        <f>[1]Izdevumi!G94</f>
        <v>0</v>
      </c>
      <c r="H21" s="38">
        <f>[1]Izdevumi!H94</f>
        <v>0</v>
      </c>
      <c r="I21" s="38">
        <f>[1]Izdevumi!I94</f>
        <v>0</v>
      </c>
      <c r="J21" s="38">
        <f>[1]Izdevumi!J94</f>
        <v>0</v>
      </c>
      <c r="K21" s="38">
        <f>[1]Izdevumi!K94</f>
        <v>0</v>
      </c>
      <c r="L21" s="38">
        <f>[1]Izdevumi!L94</f>
        <v>0</v>
      </c>
      <c r="M21" s="38">
        <f>[1]Izdevumi!M94</f>
        <v>0</v>
      </c>
      <c r="N21" s="38">
        <f>[1]Izdevumi!N94</f>
        <v>0</v>
      </c>
      <c r="O21" s="38">
        <f>[1]Izdevumi!O94</f>
        <v>0</v>
      </c>
      <c r="P21" s="38">
        <f>[1]Izdevumi!P94</f>
        <v>0</v>
      </c>
      <c r="Q21" s="38">
        <f>[1]Izdevumi!Q94</f>
        <v>0</v>
      </c>
      <c r="R21" s="38">
        <f>[1]Izdevumi!R94</f>
        <v>0</v>
      </c>
      <c r="S21" s="38">
        <f>[1]Izdevumi!S94</f>
        <v>0</v>
      </c>
      <c r="T21" s="38">
        <f>[1]Izdevumi!T94</f>
        <v>0</v>
      </c>
      <c r="U21" s="38">
        <f>[1]Izdevumi!U94</f>
        <v>0</v>
      </c>
      <c r="V21" s="38">
        <f>[1]Izdevumi!V94</f>
        <v>0</v>
      </c>
      <c r="W21" s="38">
        <f>[1]Izdevumi!W94</f>
        <v>0</v>
      </c>
      <c r="X21" s="38">
        <f>[1]Izdevumi!X94</f>
        <v>0</v>
      </c>
      <c r="Y21" s="38">
        <f>[1]Izdevumi!Y94</f>
        <v>0</v>
      </c>
      <c r="Z21" s="38">
        <f>[1]Izdevumi!Z94</f>
        <v>0</v>
      </c>
      <c r="AA21" s="38">
        <f>[1]Izdevumi!AA94</f>
        <v>0</v>
      </c>
      <c r="AB21" s="38">
        <f>[1]Izdevumi!AB94</f>
        <v>0</v>
      </c>
      <c r="AC21" s="38">
        <f>[1]Izdevumi!AC94</f>
        <v>0</v>
      </c>
      <c r="AD21" s="38">
        <f>[1]Izdevumi!AD94</f>
        <v>0</v>
      </c>
      <c r="AE21" s="38">
        <f>[1]Izdevumi!AE94</f>
        <v>0</v>
      </c>
      <c r="AF21" s="38">
        <f>[1]Izdevumi!AF94</f>
        <v>0</v>
      </c>
      <c r="AG21" s="39">
        <f>[1]Izdevumi!AG94</f>
        <v>0</v>
      </c>
      <c r="AH21" s="38">
        <f>[1]Izdevumi!AH94</f>
        <v>0</v>
      </c>
      <c r="AI21" s="38">
        <f>[1]Izdevumi!AI94</f>
        <v>0</v>
      </c>
      <c r="AJ21" s="38">
        <f>[1]Izdevumi!AJ94</f>
        <v>0</v>
      </c>
      <c r="AK21" s="38">
        <f>[1]Izdevumi!AK94</f>
        <v>0</v>
      </c>
      <c r="AL21" s="38">
        <f>[1]Izdevumi!AL94</f>
        <v>0</v>
      </c>
      <c r="AM21" s="21">
        <f t="shared" si="1"/>
        <v>500</v>
      </c>
      <c r="AN21" s="6">
        <f>AM21</f>
        <v>500</v>
      </c>
      <c r="AO21" s="26"/>
      <c r="AP21" s="38"/>
      <c r="AQ21" s="38"/>
    </row>
    <row r="22" spans="1:43" ht="9" x14ac:dyDescent="0.2">
      <c r="A22" s="40">
        <v>7000</v>
      </c>
      <c r="B22" s="39" t="s">
        <v>92</v>
      </c>
      <c r="C22" s="41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9"/>
      <c r="AH22" s="26"/>
      <c r="AI22" s="26"/>
      <c r="AJ22" s="26"/>
      <c r="AK22" s="26"/>
      <c r="AL22" s="26"/>
      <c r="AM22" s="21">
        <f t="shared" si="1"/>
        <v>0</v>
      </c>
      <c r="AN22" s="26">
        <f>AM22</f>
        <v>0</v>
      </c>
      <c r="AO22" s="26"/>
      <c r="AP22" s="26">
        <f>[1]Izdevumi!AP97</f>
        <v>0</v>
      </c>
      <c r="AQ22" s="26">
        <f>[1]Izdevumi!AQ97+'[1]VTP Madliena tame'!G164</f>
        <v>0</v>
      </c>
    </row>
    <row r="23" spans="1:43" x14ac:dyDescent="0.15">
      <c r="A23" s="9"/>
      <c r="B23" s="6" t="s">
        <v>93</v>
      </c>
      <c r="C23" s="29">
        <f>C8+C11+C18+C20+C22</f>
        <v>149156</v>
      </c>
      <c r="D23" s="29">
        <f t="shared" ref="D23:AL23" si="6">D8+D11+D18+D20+D21+D22</f>
        <v>5551</v>
      </c>
      <c r="E23" s="29">
        <f t="shared" si="6"/>
        <v>4200</v>
      </c>
      <c r="F23" s="29">
        <f t="shared" si="6"/>
        <v>71610</v>
      </c>
      <c r="G23" s="29">
        <f t="shared" si="6"/>
        <v>71988</v>
      </c>
      <c r="H23" s="29">
        <f t="shared" si="6"/>
        <v>77651</v>
      </c>
      <c r="I23" s="29">
        <f t="shared" si="6"/>
        <v>19642</v>
      </c>
      <c r="J23" s="29">
        <f t="shared" si="6"/>
        <v>43104</v>
      </c>
      <c r="K23" s="29">
        <f t="shared" si="6"/>
        <v>44164</v>
      </c>
      <c r="L23" s="29">
        <f t="shared" si="6"/>
        <v>0</v>
      </c>
      <c r="M23" s="29">
        <f t="shared" si="6"/>
        <v>40259</v>
      </c>
      <c r="N23" s="29">
        <f t="shared" si="6"/>
        <v>6225</v>
      </c>
      <c r="O23" s="29">
        <f t="shared" si="6"/>
        <v>3400</v>
      </c>
      <c r="P23" s="29">
        <f t="shared" si="6"/>
        <v>140100</v>
      </c>
      <c r="Q23" s="29">
        <f t="shared" si="6"/>
        <v>16064</v>
      </c>
      <c r="R23" s="29">
        <f t="shared" si="6"/>
        <v>2179</v>
      </c>
      <c r="S23" s="29">
        <f t="shared" si="6"/>
        <v>121601</v>
      </c>
      <c r="T23" s="29">
        <f t="shared" si="6"/>
        <v>3610</v>
      </c>
      <c r="U23" s="29">
        <f t="shared" si="6"/>
        <v>32315</v>
      </c>
      <c r="V23" s="29">
        <f t="shared" si="6"/>
        <v>139742</v>
      </c>
      <c r="W23" s="29">
        <f t="shared" si="6"/>
        <v>4282</v>
      </c>
      <c r="X23" s="29">
        <f t="shared" si="6"/>
        <v>41242</v>
      </c>
      <c r="Y23" s="29">
        <f t="shared" si="6"/>
        <v>347929</v>
      </c>
      <c r="Z23" s="29">
        <f t="shared" si="6"/>
        <v>300363</v>
      </c>
      <c r="AA23" s="29">
        <f t="shared" si="6"/>
        <v>277846</v>
      </c>
      <c r="AB23" s="29">
        <f t="shared" si="6"/>
        <v>86163</v>
      </c>
      <c r="AC23" s="29">
        <f t="shared" si="6"/>
        <v>145018</v>
      </c>
      <c r="AD23" s="29">
        <f t="shared" si="6"/>
        <v>17600</v>
      </c>
      <c r="AE23" s="29">
        <f t="shared" si="6"/>
        <v>72084</v>
      </c>
      <c r="AF23" s="29">
        <f t="shared" si="6"/>
        <v>17971</v>
      </c>
      <c r="AG23" s="29">
        <f t="shared" si="6"/>
        <v>1647</v>
      </c>
      <c r="AH23" s="29">
        <f t="shared" si="6"/>
        <v>49406</v>
      </c>
      <c r="AI23" s="29">
        <f t="shared" si="6"/>
        <v>0</v>
      </c>
      <c r="AJ23" s="29">
        <f t="shared" si="6"/>
        <v>1783</v>
      </c>
      <c r="AK23" s="29">
        <f t="shared" si="6"/>
        <v>674452</v>
      </c>
      <c r="AL23" s="29">
        <f t="shared" si="6"/>
        <v>2550</v>
      </c>
      <c r="AM23" s="21">
        <f t="shared" si="1"/>
        <v>3032897</v>
      </c>
      <c r="AN23" s="42">
        <f>AN8+AN11+AN18+AN20+AN22</f>
        <v>3028642</v>
      </c>
      <c r="AO23" s="26">
        <f>AO14</f>
        <v>4255</v>
      </c>
      <c r="AP23" s="29">
        <f>AP22</f>
        <v>0</v>
      </c>
      <c r="AQ23" s="29">
        <f>AQ22</f>
        <v>0</v>
      </c>
    </row>
    <row r="24" spans="1:43" ht="16.5" x14ac:dyDescent="0.15">
      <c r="A24" s="43"/>
      <c r="B24" s="44" t="s">
        <v>94</v>
      </c>
      <c r="C24" s="42">
        <f t="shared" ref="C24:AL24" si="7">C23-C14</f>
        <v>149156</v>
      </c>
      <c r="D24" s="42">
        <f t="shared" si="7"/>
        <v>5551</v>
      </c>
      <c r="E24" s="42">
        <f t="shared" si="7"/>
        <v>4200</v>
      </c>
      <c r="F24" s="42">
        <f t="shared" si="7"/>
        <v>71610</v>
      </c>
      <c r="G24" s="42">
        <f t="shared" si="7"/>
        <v>71988</v>
      </c>
      <c r="H24" s="42">
        <f t="shared" si="7"/>
        <v>77651</v>
      </c>
      <c r="I24" s="42">
        <f t="shared" si="7"/>
        <v>19642</v>
      </c>
      <c r="J24" s="42">
        <f t="shared" si="7"/>
        <v>43104</v>
      </c>
      <c r="K24" s="42">
        <f t="shared" si="7"/>
        <v>44164</v>
      </c>
      <c r="L24" s="42">
        <f t="shared" si="7"/>
        <v>0</v>
      </c>
      <c r="M24" s="42">
        <f t="shared" si="7"/>
        <v>40259</v>
      </c>
      <c r="N24" s="42">
        <f t="shared" si="7"/>
        <v>6225</v>
      </c>
      <c r="O24" s="42">
        <f t="shared" si="7"/>
        <v>3400</v>
      </c>
      <c r="P24" s="42">
        <f t="shared" si="7"/>
        <v>140100</v>
      </c>
      <c r="Q24" s="42">
        <f t="shared" si="7"/>
        <v>16064</v>
      </c>
      <c r="R24" s="42">
        <f t="shared" si="7"/>
        <v>2179</v>
      </c>
      <c r="S24" s="42">
        <f t="shared" si="7"/>
        <v>121176</v>
      </c>
      <c r="T24" s="42">
        <f t="shared" si="7"/>
        <v>3610</v>
      </c>
      <c r="U24" s="42">
        <f t="shared" si="7"/>
        <v>32315</v>
      </c>
      <c r="V24" s="42">
        <f t="shared" si="7"/>
        <v>139512</v>
      </c>
      <c r="W24" s="42">
        <f t="shared" si="7"/>
        <v>4282</v>
      </c>
      <c r="X24" s="42">
        <f t="shared" si="7"/>
        <v>41242</v>
      </c>
      <c r="Y24" s="42">
        <f t="shared" si="7"/>
        <v>346229</v>
      </c>
      <c r="Z24" s="42">
        <f t="shared" si="7"/>
        <v>300363</v>
      </c>
      <c r="AA24" s="42">
        <f t="shared" si="7"/>
        <v>276346</v>
      </c>
      <c r="AB24" s="42">
        <f t="shared" si="7"/>
        <v>86163</v>
      </c>
      <c r="AC24" s="42">
        <f t="shared" si="7"/>
        <v>144618</v>
      </c>
      <c r="AD24" s="42">
        <f t="shared" si="7"/>
        <v>17600</v>
      </c>
      <c r="AE24" s="42">
        <f t="shared" si="7"/>
        <v>72084</v>
      </c>
      <c r="AF24" s="42">
        <f t="shared" si="7"/>
        <v>17971</v>
      </c>
      <c r="AG24" s="42">
        <f t="shared" si="7"/>
        <v>1647</v>
      </c>
      <c r="AH24" s="42">
        <f t="shared" si="7"/>
        <v>49406</v>
      </c>
      <c r="AI24" s="42">
        <f t="shared" si="7"/>
        <v>0</v>
      </c>
      <c r="AJ24" s="42">
        <f t="shared" si="7"/>
        <v>1783</v>
      </c>
      <c r="AK24" s="42">
        <f t="shared" si="7"/>
        <v>674452</v>
      </c>
      <c r="AL24" s="42">
        <f t="shared" si="7"/>
        <v>2550</v>
      </c>
      <c r="AM24" s="42">
        <f t="shared" si="1"/>
        <v>3028642</v>
      </c>
      <c r="AN24" s="45"/>
      <c r="AP24" s="42">
        <f>AP23-AP14</f>
        <v>0</v>
      </c>
      <c r="AQ24" s="42">
        <f>AQ23-AQ14</f>
        <v>0</v>
      </c>
    </row>
    <row r="25" spans="1:43" s="23" customFormat="1" x14ac:dyDescent="0.15">
      <c r="A25" s="46"/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9"/>
      <c r="AP25" s="48"/>
      <c r="AQ25" s="48"/>
    </row>
    <row r="26" spans="1:43" x14ac:dyDescent="0.15">
      <c r="B26" s="62" t="s">
        <v>95</v>
      </c>
      <c r="C26" s="62"/>
      <c r="D26" s="62"/>
      <c r="E26" s="62"/>
      <c r="F26" s="62"/>
      <c r="G26" s="62"/>
      <c r="H26" s="62"/>
      <c r="I26" s="62"/>
      <c r="J26" s="62"/>
      <c r="K26" s="62"/>
      <c r="M26" s="46"/>
      <c r="N26" s="46"/>
      <c r="O26" s="46"/>
      <c r="P26" s="50"/>
      <c r="Q26" s="50"/>
      <c r="R26" s="50"/>
      <c r="S26" s="51"/>
      <c r="T26" s="51"/>
      <c r="AM26" s="45"/>
      <c r="AN26" s="46"/>
      <c r="AO26" s="52"/>
    </row>
    <row r="27" spans="1:43" x14ac:dyDescent="0.15">
      <c r="M27" s="46"/>
      <c r="N27" s="46"/>
      <c r="O27" s="46"/>
      <c r="P27" s="46"/>
      <c r="Q27" s="46"/>
      <c r="R27" s="46"/>
      <c r="S27" s="51"/>
      <c r="T27" s="51"/>
      <c r="AM27" s="46"/>
    </row>
    <row r="28" spans="1:43" x14ac:dyDescent="0.15">
      <c r="M28" s="46"/>
      <c r="N28" s="46"/>
      <c r="O28" s="46"/>
      <c r="P28" s="46"/>
      <c r="Q28" s="46"/>
      <c r="R28" s="46"/>
      <c r="S28" s="51"/>
      <c r="T28" s="51"/>
      <c r="AM28" s="53"/>
    </row>
    <row r="29" spans="1:43" x14ac:dyDescent="0.15">
      <c r="M29" s="46"/>
      <c r="N29" s="46"/>
      <c r="O29" s="46"/>
      <c r="P29" s="46"/>
      <c r="Q29" s="46"/>
      <c r="R29" s="46"/>
      <c r="S29" s="51"/>
      <c r="T29" s="51"/>
      <c r="AM29" s="53"/>
    </row>
    <row r="30" spans="1:43" x14ac:dyDescent="0.15">
      <c r="AM30" s="54"/>
    </row>
    <row r="31" spans="1:43" x14ac:dyDescent="0.15">
      <c r="AM31" s="53"/>
    </row>
    <row r="32" spans="1:43" x14ac:dyDescent="0.15">
      <c r="AM32" s="23"/>
    </row>
    <row r="35" spans="39:39" x14ac:dyDescent="0.15">
      <c r="AM35" s="45"/>
    </row>
  </sheetData>
  <mergeCells count="8">
    <mergeCell ref="B26:K26"/>
    <mergeCell ref="AP5:AQ5"/>
    <mergeCell ref="A5:A6"/>
    <mergeCell ref="B5:B6"/>
    <mergeCell ref="H5:J5"/>
    <mergeCell ref="M5:S5"/>
    <mergeCell ref="T5:V5"/>
    <mergeCell ref="X5:AC5"/>
  </mergeCells>
  <pageMargins left="0.25" right="0.25" top="0.75" bottom="0.75" header="0.3" footer="0.3"/>
  <pageSetup paperSize="8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Iestādes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Daiga</dc:creator>
  <cp:lastModifiedBy>Santa Hermane</cp:lastModifiedBy>
  <cp:lastPrinted>2022-01-27T13:35:43Z</cp:lastPrinted>
  <dcterms:created xsi:type="dcterms:W3CDTF">2022-01-24T07:03:04Z</dcterms:created>
  <dcterms:modified xsi:type="dcterms:W3CDTF">2022-01-27T13:35:49Z</dcterms:modified>
</cp:coreProperties>
</file>